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032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<sst xmlns="http://schemas.openxmlformats.org/spreadsheetml/2006/main" count="208" uniqueCount="53">
  <si>
    <t>-</t>
  </si>
  <si>
    <t>勝</t>
  </si>
  <si>
    <t>負</t>
  </si>
  <si>
    <t>分</t>
  </si>
  <si>
    <t>勝点</t>
  </si>
  <si>
    <t>得失点</t>
  </si>
  <si>
    <t>順位</t>
  </si>
  <si>
    <t>-</t>
  </si>
  <si>
    <t>総得点</t>
  </si>
  <si>
    <t>総失点</t>
  </si>
  <si>
    <t>予選通過</t>
  </si>
  <si>
    <t>あリーグ</t>
  </si>
  <si>
    <t>いリーグ</t>
  </si>
  <si>
    <t>うリーグ</t>
  </si>
  <si>
    <t>えリーグ</t>
  </si>
  <si>
    <t>おリーグ</t>
  </si>
  <si>
    <t>かリーグ</t>
  </si>
  <si>
    <t>きリーグ</t>
  </si>
  <si>
    <t>県尼崎</t>
  </si>
  <si>
    <t>川西北陵</t>
  </si>
  <si>
    <t>明石城西</t>
  </si>
  <si>
    <t>川西緑台</t>
  </si>
  <si>
    <t>加古川北</t>
  </si>
  <si>
    <t>六甲アイランド</t>
  </si>
  <si>
    <t>神戸商業</t>
  </si>
  <si>
    <t>宝塚北</t>
  </si>
  <si>
    <t>明石北</t>
  </si>
  <si>
    <t>園田学園</t>
  </si>
  <si>
    <t>神戸北</t>
  </si>
  <si>
    <t>柏原</t>
  </si>
  <si>
    <t>加古川南</t>
  </si>
  <si>
    <t>須磨東</t>
  </si>
  <si>
    <t>鳴尾</t>
  </si>
  <si>
    <t>伊川谷北</t>
  </si>
  <si>
    <t>北須磨</t>
  </si>
  <si>
    <t>伊丹北</t>
  </si>
  <si>
    <t>県伊丹</t>
  </si>
  <si>
    <t>明石清水</t>
  </si>
  <si>
    <t>県西宮</t>
  </si>
  <si>
    <t>市神港</t>
  </si>
  <si>
    <t>市西宮</t>
  </si>
  <si>
    <t>明石西</t>
  </si>
  <si>
    <t>-</t>
  </si>
  <si>
    <t>武庫川大附A</t>
  </si>
  <si>
    <t>葺合</t>
  </si>
  <si>
    <t>兵庫商業</t>
  </si>
  <si>
    <t>武庫川大附B</t>
  </si>
  <si>
    <t>決勝トーナメント</t>
  </si>
  <si>
    <t>１回戦</t>
  </si>
  <si>
    <t>-</t>
  </si>
  <si>
    <t>準決勝</t>
  </si>
  <si>
    <t>３位決定戦</t>
  </si>
  <si>
    <t>決勝戦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</si>
</sst>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  <border diagonalDown="1">
      <left style="thin"/>
      <right style="thin"/>
      <top style="thin"/>
      <bottom/>
      <diagonal style="medium"/>
    </border>
    <border diagonalDown="1">
      <left style="thin"/>
      <right style="thin"/>
      <top style="thin"/>
      <bottom style="thin"/>
      <diagonal style="medium"/>
    </border>
    <border diagonalDown="1">
      <left style="thin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O64"/>
  <sheetViews>
    <sheetView showGridLines="0" showRowColHeaders="0" tabSelected="1" zoomScalePageLayoutView="0" workbookViewId="0" topLeftCell="A1">
      <selection activeCell="X55" sqref="X55"/>
    </sheetView>
  </sheetViews>
  <sheetFormatPr defaultColWidth="2.57421875" defaultRowHeight="15"/>
  <cols>
    <col min="1" max="36" width="2.57421875" style="1" customWidth="1"/>
    <col min="37" max="37" width="0" style="21" hidden="1" customWidth="1"/>
    <col min="38" max="16384" width="2.57421875" style="1" customWidth="1"/>
  </cols>
  <sheetData>
    <row r="2" ht="14.25" thickBot="1"/>
    <row r="3" spans="2:41" ht="14.25" thickBot="1">
      <c r="B3" s="64" t="s">
        <v>11</v>
      </c>
      <c r="C3" s="49"/>
      <c r="D3" s="49"/>
      <c r="E3" s="49"/>
      <c r="F3" s="37"/>
      <c r="G3" s="64" t="str">
        <f>B4</f>
        <v>武庫川大附A</v>
      </c>
      <c r="H3" s="49"/>
      <c r="I3" s="49"/>
      <c r="J3" s="49"/>
      <c r="K3" s="49" t="str">
        <f>B5</f>
        <v>伊川谷北</v>
      </c>
      <c r="L3" s="49"/>
      <c r="M3" s="49"/>
      <c r="N3" s="49"/>
      <c r="O3" s="63" t="str">
        <f>B6</f>
        <v>明石西</v>
      </c>
      <c r="P3" s="63"/>
      <c r="Q3" s="63"/>
      <c r="R3" s="63"/>
      <c r="S3" s="49" t="str">
        <f>B7</f>
        <v>伊丹北</v>
      </c>
      <c r="T3" s="49"/>
      <c r="U3" s="49"/>
      <c r="V3" s="37"/>
      <c r="W3" s="36" t="s">
        <v>1</v>
      </c>
      <c r="X3" s="49"/>
      <c r="Y3" s="49" t="s">
        <v>2</v>
      </c>
      <c r="Z3" s="49"/>
      <c r="AA3" s="49" t="s">
        <v>3</v>
      </c>
      <c r="AB3" s="49"/>
      <c r="AC3" s="49" t="s">
        <v>4</v>
      </c>
      <c r="AD3" s="49"/>
      <c r="AE3" s="50" t="s">
        <v>8</v>
      </c>
      <c r="AF3" s="36"/>
      <c r="AG3" s="50" t="s">
        <v>9</v>
      </c>
      <c r="AH3" s="36"/>
      <c r="AI3" s="49" t="s">
        <v>5</v>
      </c>
      <c r="AJ3" s="50"/>
      <c r="AK3" s="28"/>
      <c r="AL3" s="64" t="s">
        <v>6</v>
      </c>
      <c r="AM3" s="37"/>
      <c r="AN3" s="36" t="s">
        <v>10</v>
      </c>
      <c r="AO3" s="37"/>
    </row>
    <row r="4" spans="2:41" ht="13.5">
      <c r="B4" s="65" t="s">
        <v>43</v>
      </c>
      <c r="C4" s="45"/>
      <c r="D4" s="45"/>
      <c r="E4" s="45"/>
      <c r="F4" s="39"/>
      <c r="G4" s="57"/>
      <c r="H4" s="58"/>
      <c r="I4" s="58"/>
      <c r="J4" s="58"/>
      <c r="K4" s="7" t="str">
        <f>IF(L4&gt;N4,"○",IF(L4&lt;N4,"●","△"))</f>
        <v>○</v>
      </c>
      <c r="L4" s="7">
        <v>24</v>
      </c>
      <c r="M4" s="7" t="s">
        <v>0</v>
      </c>
      <c r="N4" s="7">
        <v>5</v>
      </c>
      <c r="O4" s="2" t="str">
        <f>IF(P4&gt;R4,"○",IF(P4&lt;R4,"●","△"))</f>
        <v>○</v>
      </c>
      <c r="P4" s="3">
        <v>20</v>
      </c>
      <c r="Q4" s="3" t="s">
        <v>0</v>
      </c>
      <c r="R4" s="4">
        <v>9</v>
      </c>
      <c r="S4" s="7" t="str">
        <f>IF(T4&gt;V4,"○",IF(T4&lt;V4,"●","△"))</f>
        <v>○</v>
      </c>
      <c r="T4" s="7">
        <v>20</v>
      </c>
      <c r="U4" s="7" t="s">
        <v>0</v>
      </c>
      <c r="V4" s="14">
        <v>8</v>
      </c>
      <c r="W4" s="38">
        <f>COUNTIF($G4:$V4,"○")</f>
        <v>3</v>
      </c>
      <c r="X4" s="45"/>
      <c r="Y4" s="45">
        <f>COUNTIF($G4:$V4,"●")</f>
        <v>0</v>
      </c>
      <c r="Z4" s="45"/>
      <c r="AA4" s="45">
        <f>COUNTIF($G4:$V4,"△")</f>
        <v>0</v>
      </c>
      <c r="AB4" s="45"/>
      <c r="AC4" s="48">
        <f>W4*2+AA4</f>
        <v>6</v>
      </c>
      <c r="AD4" s="48"/>
      <c r="AE4" s="45">
        <f>L4+P4+T4</f>
        <v>64</v>
      </c>
      <c r="AF4" s="45"/>
      <c r="AG4" s="45">
        <f>N4+R4+V4</f>
        <v>22</v>
      </c>
      <c r="AH4" s="45"/>
      <c r="AI4" s="45">
        <f>AE4-AG4</f>
        <v>42</v>
      </c>
      <c r="AJ4" s="46"/>
      <c r="AK4" s="29">
        <f>AC4*1000+AI4</f>
        <v>6042</v>
      </c>
      <c r="AL4" s="51">
        <f>RANK(AK4,AK$4:AK$7)</f>
        <v>1</v>
      </c>
      <c r="AM4" s="52"/>
      <c r="AN4" s="38" t="str">
        <f>IF(AL4=1,"☆","")</f>
        <v>☆</v>
      </c>
      <c r="AO4" s="39"/>
    </row>
    <row r="5" spans="2:41" ht="13.5">
      <c r="B5" s="65" t="s">
        <v>33</v>
      </c>
      <c r="C5" s="45"/>
      <c r="D5" s="45"/>
      <c r="E5" s="45"/>
      <c r="F5" s="39"/>
      <c r="G5" s="15" t="str">
        <f>IF(H5&gt;J5,"○",IF(H5&lt;J5,"●","△"))</f>
        <v>●</v>
      </c>
      <c r="H5" s="7">
        <f>N4</f>
        <v>5</v>
      </c>
      <c r="I5" s="7" t="s">
        <v>0</v>
      </c>
      <c r="J5" s="7">
        <f>L4</f>
        <v>24</v>
      </c>
      <c r="K5" s="59"/>
      <c r="L5" s="59"/>
      <c r="M5" s="59"/>
      <c r="N5" s="59"/>
      <c r="O5" s="7" t="str">
        <f>IF(P5&gt;R5,"○",IF(P5&lt;R5,"●","△"))</f>
        <v>●</v>
      </c>
      <c r="P5" s="10">
        <v>8</v>
      </c>
      <c r="Q5" s="10" t="s">
        <v>0</v>
      </c>
      <c r="R5" s="11">
        <v>14</v>
      </c>
      <c r="S5" s="2" t="str">
        <f>IF(T5&gt;V5,"○",IF(T5&lt;V5,"●","△"))</f>
        <v>●</v>
      </c>
      <c r="T5" s="3">
        <v>5</v>
      </c>
      <c r="U5" s="3" t="s">
        <v>0</v>
      </c>
      <c r="V5" s="16">
        <v>9</v>
      </c>
      <c r="W5" s="40">
        <f>COUNTIF($G5:$V5,"○")</f>
        <v>0</v>
      </c>
      <c r="X5" s="34"/>
      <c r="Y5" s="34">
        <f>COUNTIF($G5:$V5,"●")</f>
        <v>3</v>
      </c>
      <c r="Z5" s="34"/>
      <c r="AA5" s="34">
        <f>COUNTIF($G5:$V5,"△")</f>
        <v>0</v>
      </c>
      <c r="AB5" s="34"/>
      <c r="AC5" s="35">
        <f>W5*2+AA5</f>
        <v>0</v>
      </c>
      <c r="AD5" s="35"/>
      <c r="AE5" s="34">
        <f>H5+P5+T5</f>
        <v>18</v>
      </c>
      <c r="AF5" s="34"/>
      <c r="AG5" s="34">
        <f>J5+R5+V5</f>
        <v>47</v>
      </c>
      <c r="AH5" s="34"/>
      <c r="AI5" s="34">
        <f>AE5-AG5</f>
        <v>-29</v>
      </c>
      <c r="AJ5" s="47"/>
      <c r="AK5" s="27">
        <f>AC5*1000+AI5</f>
        <v>-29</v>
      </c>
      <c r="AL5" s="53">
        <f>RANK(AC5,AC$4:AD$7)</f>
        <v>4</v>
      </c>
      <c r="AM5" s="54"/>
      <c r="AN5" s="40">
        <f>IF(AL5=1,"☆","")</f>
      </c>
      <c r="AO5" s="41"/>
    </row>
    <row r="6" spans="2:41" ht="13.5">
      <c r="B6" s="65" t="s">
        <v>41</v>
      </c>
      <c r="C6" s="45"/>
      <c r="D6" s="45"/>
      <c r="E6" s="45"/>
      <c r="F6" s="39"/>
      <c r="G6" s="17" t="str">
        <f>IF(H6&gt;J6,"○",IF(H6&lt;J6,"●","△"))</f>
        <v>●</v>
      </c>
      <c r="H6" s="3">
        <f>R4</f>
        <v>9</v>
      </c>
      <c r="I6" s="3" t="s">
        <v>0</v>
      </c>
      <c r="J6" s="4">
        <f>P4</f>
        <v>20</v>
      </c>
      <c r="K6" s="3" t="str">
        <f>IF(L6&gt;N6,"○",IF(L6&lt;N6,"●","△"))</f>
        <v>○</v>
      </c>
      <c r="L6" s="3">
        <f>R5</f>
        <v>14</v>
      </c>
      <c r="M6" s="3" t="s">
        <v>7</v>
      </c>
      <c r="N6" s="4">
        <f>P5</f>
        <v>8</v>
      </c>
      <c r="O6" s="60"/>
      <c r="P6" s="60"/>
      <c r="Q6" s="60"/>
      <c r="R6" s="60"/>
      <c r="S6" s="7" t="str">
        <f>IF(T6&gt;V6,"○",IF(T6&lt;V6,"●","△"))</f>
        <v>○</v>
      </c>
      <c r="T6" s="7">
        <v>14</v>
      </c>
      <c r="U6" s="7" t="s">
        <v>0</v>
      </c>
      <c r="V6" s="14">
        <v>7</v>
      </c>
      <c r="W6" s="40">
        <f>COUNTIF($G6:$V6,"○")</f>
        <v>2</v>
      </c>
      <c r="X6" s="34"/>
      <c r="Y6" s="34">
        <f>COUNTIF($G6:$V6,"●")</f>
        <v>1</v>
      </c>
      <c r="Z6" s="34"/>
      <c r="AA6" s="34">
        <f>COUNTIF($G6:$V6,"△")</f>
        <v>0</v>
      </c>
      <c r="AB6" s="34"/>
      <c r="AC6" s="35">
        <f>W6*2+AA6</f>
        <v>4</v>
      </c>
      <c r="AD6" s="35"/>
      <c r="AE6" s="34">
        <f>H6+L6+T6</f>
        <v>37</v>
      </c>
      <c r="AF6" s="34"/>
      <c r="AG6" s="34">
        <f>J6+N6+V6</f>
        <v>35</v>
      </c>
      <c r="AH6" s="34"/>
      <c r="AI6" s="34">
        <f>AE6-AG6</f>
        <v>2</v>
      </c>
      <c r="AJ6" s="47"/>
      <c r="AK6" s="29">
        <f>AC6*1000+AI6</f>
        <v>4002</v>
      </c>
      <c r="AL6" s="51">
        <f>RANK(AC6,AC$4:AD$7)</f>
        <v>2</v>
      </c>
      <c r="AM6" s="52"/>
      <c r="AN6" s="40">
        <f>IF(AL6=1,"☆","")</f>
      </c>
      <c r="AO6" s="41"/>
    </row>
    <row r="7" spans="2:41" ht="14.25" thickBot="1">
      <c r="B7" s="67" t="s">
        <v>35</v>
      </c>
      <c r="C7" s="68"/>
      <c r="D7" s="68"/>
      <c r="E7" s="68"/>
      <c r="F7" s="69"/>
      <c r="G7" s="20" t="str">
        <f>IF(H7&gt;J7,"○",IF(H7&lt;J7,"●","△"))</f>
        <v>●</v>
      </c>
      <c r="H7" s="18">
        <f>V4</f>
        <v>8</v>
      </c>
      <c r="I7" s="18" t="s">
        <v>0</v>
      </c>
      <c r="J7" s="19">
        <f>T4</f>
        <v>20</v>
      </c>
      <c r="K7" s="18" t="str">
        <f>IF(L7&gt;N7,"○",IF(L7&lt;N7,"●","△"))</f>
        <v>○</v>
      </c>
      <c r="L7" s="18">
        <f>V5</f>
        <v>9</v>
      </c>
      <c r="M7" s="18" t="s">
        <v>7</v>
      </c>
      <c r="N7" s="19">
        <f>T5</f>
        <v>5</v>
      </c>
      <c r="O7" s="18" t="str">
        <f>IF(P7&gt;R7,"○",IF(P7&lt;R7,"●","△"))</f>
        <v>●</v>
      </c>
      <c r="P7" s="8">
        <f>V6</f>
        <v>7</v>
      </c>
      <c r="Q7" s="8" t="s">
        <v>7</v>
      </c>
      <c r="R7" s="9">
        <f>T6</f>
        <v>14</v>
      </c>
      <c r="S7" s="61"/>
      <c r="T7" s="61"/>
      <c r="U7" s="61"/>
      <c r="V7" s="62"/>
      <c r="W7" s="42">
        <f>COUNTIF($G7:$V7,"○")</f>
        <v>1</v>
      </c>
      <c r="X7" s="33"/>
      <c r="Y7" s="33">
        <f>COUNTIF($G7:$V7,"●")</f>
        <v>2</v>
      </c>
      <c r="Z7" s="33"/>
      <c r="AA7" s="33">
        <f>COUNTIF($G7:$V7,"△")</f>
        <v>0</v>
      </c>
      <c r="AB7" s="33"/>
      <c r="AC7" s="44">
        <f>W7*2+AA7</f>
        <v>2</v>
      </c>
      <c r="AD7" s="44"/>
      <c r="AE7" s="33">
        <f>H7+L7+P7</f>
        <v>24</v>
      </c>
      <c r="AF7" s="33"/>
      <c r="AG7" s="33">
        <f>J7+N7+R7</f>
        <v>39</v>
      </c>
      <c r="AH7" s="33"/>
      <c r="AI7" s="33">
        <f>AE7-AG7</f>
        <v>-15</v>
      </c>
      <c r="AJ7" s="66"/>
      <c r="AK7" s="24">
        <f>AC7*1000+AI7</f>
        <v>1985</v>
      </c>
      <c r="AL7" s="55">
        <f>RANK(AC7,AC$4:AD$7)</f>
        <v>3</v>
      </c>
      <c r="AM7" s="56"/>
      <c r="AN7" s="42">
        <f>IF(AL7=1,"☆","")</f>
      </c>
      <c r="AO7" s="43"/>
    </row>
    <row r="8" ht="14.25" thickBot="1"/>
    <row r="9" spans="2:41" ht="14.25" thickBot="1">
      <c r="B9" s="64" t="s">
        <v>12</v>
      </c>
      <c r="C9" s="49"/>
      <c r="D9" s="49"/>
      <c r="E9" s="49"/>
      <c r="F9" s="37"/>
      <c r="G9" s="64" t="str">
        <f>B10</f>
        <v>神戸商業</v>
      </c>
      <c r="H9" s="49"/>
      <c r="I9" s="49"/>
      <c r="J9" s="49"/>
      <c r="K9" s="49" t="str">
        <f>B11</f>
        <v>明石北</v>
      </c>
      <c r="L9" s="49"/>
      <c r="M9" s="49"/>
      <c r="N9" s="49"/>
      <c r="O9" s="63" t="str">
        <f>B12</f>
        <v>加古川南</v>
      </c>
      <c r="P9" s="63"/>
      <c r="Q9" s="63"/>
      <c r="R9" s="63"/>
      <c r="S9" s="49" t="str">
        <f>B13</f>
        <v>鳴尾</v>
      </c>
      <c r="T9" s="49"/>
      <c r="U9" s="49"/>
      <c r="V9" s="37"/>
      <c r="W9" s="36" t="s">
        <v>1</v>
      </c>
      <c r="X9" s="49"/>
      <c r="Y9" s="49" t="s">
        <v>2</v>
      </c>
      <c r="Z9" s="49"/>
      <c r="AA9" s="49" t="s">
        <v>3</v>
      </c>
      <c r="AB9" s="49"/>
      <c r="AC9" s="49" t="s">
        <v>4</v>
      </c>
      <c r="AD9" s="49"/>
      <c r="AE9" s="50" t="s">
        <v>8</v>
      </c>
      <c r="AF9" s="36"/>
      <c r="AG9" s="50" t="s">
        <v>9</v>
      </c>
      <c r="AH9" s="36"/>
      <c r="AI9" s="49" t="s">
        <v>5</v>
      </c>
      <c r="AJ9" s="50"/>
      <c r="AK9" s="28"/>
      <c r="AL9" s="64" t="s">
        <v>6</v>
      </c>
      <c r="AM9" s="37"/>
      <c r="AN9" s="36" t="s">
        <v>10</v>
      </c>
      <c r="AO9" s="37"/>
    </row>
    <row r="10" spans="2:41" ht="13.5">
      <c r="B10" s="65" t="s">
        <v>24</v>
      </c>
      <c r="C10" s="45"/>
      <c r="D10" s="45"/>
      <c r="E10" s="45"/>
      <c r="F10" s="39"/>
      <c r="G10" s="57"/>
      <c r="H10" s="58"/>
      <c r="I10" s="58"/>
      <c r="J10" s="58"/>
      <c r="K10" s="7" t="str">
        <f>IF(L10&gt;N10,"○",IF(L10&lt;N10,"●","△"))</f>
        <v>○</v>
      </c>
      <c r="L10" s="7">
        <v>11</v>
      </c>
      <c r="M10" s="7" t="s">
        <v>42</v>
      </c>
      <c r="N10" s="7">
        <v>2</v>
      </c>
      <c r="O10" s="5" t="str">
        <f>IF(P10&gt;R10,"○",IF(P10&lt;R10,"●","△"))</f>
        <v>○</v>
      </c>
      <c r="P10" s="3">
        <v>8</v>
      </c>
      <c r="Q10" s="3" t="s">
        <v>42</v>
      </c>
      <c r="R10" s="6">
        <v>6</v>
      </c>
      <c r="S10" s="7" t="str">
        <f>IF(T10&gt;V10,"○",IF(T10&lt;V10,"●","△"))</f>
        <v>○</v>
      </c>
      <c r="T10" s="7">
        <v>15</v>
      </c>
      <c r="U10" s="7" t="s">
        <v>42</v>
      </c>
      <c r="V10" s="14">
        <v>5</v>
      </c>
      <c r="W10" s="38">
        <f>COUNTIF($G10:$V10,"○")</f>
        <v>3</v>
      </c>
      <c r="X10" s="45"/>
      <c r="Y10" s="45">
        <f>COUNTIF($G10:$V10,"●")</f>
        <v>0</v>
      </c>
      <c r="Z10" s="45"/>
      <c r="AA10" s="45">
        <f>COUNTIF($G10:$V10,"△")</f>
        <v>0</v>
      </c>
      <c r="AB10" s="45"/>
      <c r="AC10" s="48">
        <f>W10*2+AA10</f>
        <v>6</v>
      </c>
      <c r="AD10" s="48"/>
      <c r="AE10" s="45">
        <f>L10+P10+T10</f>
        <v>34</v>
      </c>
      <c r="AF10" s="45"/>
      <c r="AG10" s="45">
        <f>N10+R10+V10</f>
        <v>13</v>
      </c>
      <c r="AH10" s="45"/>
      <c r="AI10" s="45">
        <f>AE10-AG10</f>
        <v>21</v>
      </c>
      <c r="AJ10" s="46"/>
      <c r="AK10" s="29">
        <f>AC10*1000+AI10</f>
        <v>6021</v>
      </c>
      <c r="AL10" s="51">
        <f>RANK(AK10,AK$10:AK$13)</f>
        <v>1</v>
      </c>
      <c r="AM10" s="52"/>
      <c r="AN10" s="38" t="str">
        <f>IF(AL10=1,"☆","")</f>
        <v>☆</v>
      </c>
      <c r="AO10" s="39"/>
    </row>
    <row r="11" spans="2:41" ht="13.5">
      <c r="B11" s="65" t="s">
        <v>26</v>
      </c>
      <c r="C11" s="45"/>
      <c r="D11" s="45"/>
      <c r="E11" s="45"/>
      <c r="F11" s="39"/>
      <c r="G11" s="15" t="str">
        <f>IF(H11&gt;J11,"○",IF(H11&lt;J11,"●","△"))</f>
        <v>●</v>
      </c>
      <c r="H11" s="7">
        <f>N10</f>
        <v>2</v>
      </c>
      <c r="I11" s="7" t="s">
        <v>42</v>
      </c>
      <c r="J11" s="7">
        <f>L10</f>
        <v>11</v>
      </c>
      <c r="K11" s="59"/>
      <c r="L11" s="59"/>
      <c r="M11" s="59"/>
      <c r="N11" s="59"/>
      <c r="O11" s="7" t="str">
        <f>IF(P11&gt;R11,"○",IF(P11&lt;R11,"●","△"))</f>
        <v>○</v>
      </c>
      <c r="P11" s="10">
        <v>11</v>
      </c>
      <c r="Q11" s="10" t="s">
        <v>42</v>
      </c>
      <c r="R11" s="12">
        <v>7</v>
      </c>
      <c r="S11" s="5" t="str">
        <f>IF(T11&gt;V11,"○",IF(T11&lt;V11,"●","△"))</f>
        <v>○</v>
      </c>
      <c r="T11" s="3">
        <v>8</v>
      </c>
      <c r="U11" s="3" t="s">
        <v>42</v>
      </c>
      <c r="V11" s="16">
        <v>7</v>
      </c>
      <c r="W11" s="40">
        <f>COUNTIF($G11:$V11,"○")</f>
        <v>2</v>
      </c>
      <c r="X11" s="34"/>
      <c r="Y11" s="34">
        <f>COUNTIF($G11:$V11,"●")</f>
        <v>1</v>
      </c>
      <c r="Z11" s="34"/>
      <c r="AA11" s="34">
        <f>COUNTIF($G11:$V11,"△")</f>
        <v>0</v>
      </c>
      <c r="AB11" s="34"/>
      <c r="AC11" s="35">
        <f>W11*2+AA11</f>
        <v>4</v>
      </c>
      <c r="AD11" s="35"/>
      <c r="AE11" s="34">
        <f>H11+P11+T11</f>
        <v>21</v>
      </c>
      <c r="AF11" s="34"/>
      <c r="AG11" s="34">
        <f>J11+R11+V11</f>
        <v>25</v>
      </c>
      <c r="AH11" s="34"/>
      <c r="AI11" s="34">
        <f>AE11-AG11</f>
        <v>-4</v>
      </c>
      <c r="AJ11" s="47"/>
      <c r="AK11" s="27">
        <f>AC11*1000+AI11</f>
        <v>3996</v>
      </c>
      <c r="AL11" s="53">
        <f>RANK(AK11,AK$10:AK$13)</f>
        <v>2</v>
      </c>
      <c r="AM11" s="54"/>
      <c r="AN11" s="40">
        <f>IF(AL11=1,"☆","")</f>
      </c>
      <c r="AO11" s="41"/>
    </row>
    <row r="12" spans="2:41" ht="13.5">
      <c r="B12" s="65" t="s">
        <v>30</v>
      </c>
      <c r="C12" s="45"/>
      <c r="D12" s="45"/>
      <c r="E12" s="45"/>
      <c r="F12" s="39"/>
      <c r="G12" s="17" t="str">
        <f>IF(H12&gt;J12,"○",IF(H12&lt;J12,"●","△"))</f>
        <v>●</v>
      </c>
      <c r="H12" s="3">
        <f>R10</f>
        <v>6</v>
      </c>
      <c r="I12" s="3" t="s">
        <v>42</v>
      </c>
      <c r="J12" s="6">
        <f>P10</f>
        <v>8</v>
      </c>
      <c r="K12" s="3" t="str">
        <f>IF(L12&gt;N12,"○",IF(L12&lt;N12,"●","△"))</f>
        <v>●</v>
      </c>
      <c r="L12" s="3">
        <f>R11</f>
        <v>7</v>
      </c>
      <c r="M12" s="3" t="s">
        <v>42</v>
      </c>
      <c r="N12" s="6">
        <f>P11</f>
        <v>11</v>
      </c>
      <c r="O12" s="60"/>
      <c r="P12" s="60"/>
      <c r="Q12" s="60"/>
      <c r="R12" s="60"/>
      <c r="S12" s="7" t="str">
        <f>IF(T12&gt;V12,"○",IF(T12&lt;V12,"●","△"))</f>
        <v>○</v>
      </c>
      <c r="T12" s="7">
        <v>13</v>
      </c>
      <c r="U12" s="7" t="s">
        <v>42</v>
      </c>
      <c r="V12" s="14">
        <v>8</v>
      </c>
      <c r="W12" s="40">
        <f>COUNTIF($G12:$V12,"○")</f>
        <v>1</v>
      </c>
      <c r="X12" s="34"/>
      <c r="Y12" s="34">
        <f>COUNTIF($G12:$V12,"●")</f>
        <v>2</v>
      </c>
      <c r="Z12" s="34"/>
      <c r="AA12" s="34">
        <f>COUNTIF($G12:$V12,"△")</f>
        <v>0</v>
      </c>
      <c r="AB12" s="34"/>
      <c r="AC12" s="35">
        <f>W12*2+AA12</f>
        <v>2</v>
      </c>
      <c r="AD12" s="35"/>
      <c r="AE12" s="34">
        <f>H12+L12+T12</f>
        <v>26</v>
      </c>
      <c r="AF12" s="34"/>
      <c r="AG12" s="34">
        <f>J12+N12+V12</f>
        <v>27</v>
      </c>
      <c r="AH12" s="34"/>
      <c r="AI12" s="34">
        <f>AE12-AG12</f>
        <v>-1</v>
      </c>
      <c r="AJ12" s="47"/>
      <c r="AK12" s="29">
        <f>AC12*1000+AI12</f>
        <v>1999</v>
      </c>
      <c r="AL12" s="51">
        <f>RANK(AK12,AK$10:AK$13)</f>
        <v>3</v>
      </c>
      <c r="AM12" s="52"/>
      <c r="AN12" s="40">
        <f>IF(AL12=1,"☆","")</f>
      </c>
      <c r="AO12" s="41"/>
    </row>
    <row r="13" spans="2:41" ht="14.25" thickBot="1">
      <c r="B13" s="67" t="s">
        <v>32</v>
      </c>
      <c r="C13" s="68"/>
      <c r="D13" s="68"/>
      <c r="E13" s="68"/>
      <c r="F13" s="69"/>
      <c r="G13" s="20" t="str">
        <f>IF(H13&gt;J13,"○",IF(H13&lt;J13,"●","△"))</f>
        <v>●</v>
      </c>
      <c r="H13" s="18">
        <f>V10</f>
        <v>5</v>
      </c>
      <c r="I13" s="18" t="s">
        <v>42</v>
      </c>
      <c r="J13" s="19">
        <f>T10</f>
        <v>15</v>
      </c>
      <c r="K13" s="18" t="str">
        <f>IF(L13&gt;N13,"○",IF(L13&lt;N13,"●","△"))</f>
        <v>●</v>
      </c>
      <c r="L13" s="18">
        <f>V11</f>
        <v>7</v>
      </c>
      <c r="M13" s="18" t="s">
        <v>42</v>
      </c>
      <c r="N13" s="19">
        <f>T11</f>
        <v>8</v>
      </c>
      <c r="O13" s="18" t="str">
        <f>IF(P13&gt;R13,"○",IF(P13&lt;R13,"●","△"))</f>
        <v>●</v>
      </c>
      <c r="P13" s="8">
        <f>V12</f>
        <v>8</v>
      </c>
      <c r="Q13" s="8" t="s">
        <v>42</v>
      </c>
      <c r="R13" s="13">
        <f>T12</f>
        <v>13</v>
      </c>
      <c r="S13" s="61"/>
      <c r="T13" s="61"/>
      <c r="U13" s="61"/>
      <c r="V13" s="62"/>
      <c r="W13" s="42">
        <f>COUNTIF($G13:$V13,"○")</f>
        <v>0</v>
      </c>
      <c r="X13" s="33"/>
      <c r="Y13" s="33">
        <f>COUNTIF($G13:$V13,"●")</f>
        <v>3</v>
      </c>
      <c r="Z13" s="33"/>
      <c r="AA13" s="33">
        <f>COUNTIF($G13:$V13,"△")</f>
        <v>0</v>
      </c>
      <c r="AB13" s="33"/>
      <c r="AC13" s="44">
        <f>W13*2+AA13</f>
        <v>0</v>
      </c>
      <c r="AD13" s="44"/>
      <c r="AE13" s="33">
        <f>H13+L13+P13</f>
        <v>20</v>
      </c>
      <c r="AF13" s="33"/>
      <c r="AG13" s="33">
        <f>J13+N13+R13</f>
        <v>36</v>
      </c>
      <c r="AH13" s="33"/>
      <c r="AI13" s="33">
        <f>AE13-AG13</f>
        <v>-16</v>
      </c>
      <c r="AJ13" s="66"/>
      <c r="AK13" s="24">
        <f>AC13*1000+AI13</f>
        <v>-16</v>
      </c>
      <c r="AL13" s="55">
        <f>RANK(AK13,AK$10:AK$13)</f>
        <v>4</v>
      </c>
      <c r="AM13" s="56"/>
      <c r="AN13" s="42">
        <f>IF(AL13=1,"☆","")</f>
      </c>
      <c r="AO13" s="43"/>
    </row>
    <row r="14" ht="14.25" thickBot="1"/>
    <row r="15" spans="2:41" ht="14.25" thickBot="1">
      <c r="B15" s="64" t="s">
        <v>13</v>
      </c>
      <c r="C15" s="49"/>
      <c r="D15" s="49"/>
      <c r="E15" s="49"/>
      <c r="F15" s="37"/>
      <c r="G15" s="64" t="str">
        <f>B16</f>
        <v>六甲アイランド</v>
      </c>
      <c r="H15" s="49"/>
      <c r="I15" s="49"/>
      <c r="J15" s="49"/>
      <c r="K15" s="49" t="str">
        <f>B17</f>
        <v>加古川北</v>
      </c>
      <c r="L15" s="49"/>
      <c r="M15" s="49"/>
      <c r="N15" s="49"/>
      <c r="O15" s="63" t="str">
        <f>B18</f>
        <v>葺合</v>
      </c>
      <c r="P15" s="63"/>
      <c r="Q15" s="63"/>
      <c r="R15" s="63"/>
      <c r="S15" s="49" t="str">
        <f>B19</f>
        <v>宝塚北</v>
      </c>
      <c r="T15" s="49"/>
      <c r="U15" s="49"/>
      <c r="V15" s="37"/>
      <c r="W15" s="36" t="s">
        <v>1</v>
      </c>
      <c r="X15" s="49"/>
      <c r="Y15" s="49" t="s">
        <v>2</v>
      </c>
      <c r="Z15" s="49"/>
      <c r="AA15" s="49" t="s">
        <v>3</v>
      </c>
      <c r="AB15" s="49"/>
      <c r="AC15" s="49" t="s">
        <v>4</v>
      </c>
      <c r="AD15" s="49"/>
      <c r="AE15" s="50" t="s">
        <v>8</v>
      </c>
      <c r="AF15" s="36"/>
      <c r="AG15" s="50" t="s">
        <v>9</v>
      </c>
      <c r="AH15" s="36"/>
      <c r="AI15" s="49" t="s">
        <v>5</v>
      </c>
      <c r="AJ15" s="50"/>
      <c r="AK15" s="28"/>
      <c r="AL15" s="64" t="s">
        <v>6</v>
      </c>
      <c r="AM15" s="37"/>
      <c r="AN15" s="36" t="s">
        <v>10</v>
      </c>
      <c r="AO15" s="37"/>
    </row>
    <row r="16" spans="2:41" ht="13.5">
      <c r="B16" s="65" t="s">
        <v>23</v>
      </c>
      <c r="C16" s="45"/>
      <c r="D16" s="45"/>
      <c r="E16" s="45"/>
      <c r="F16" s="39"/>
      <c r="G16" s="57"/>
      <c r="H16" s="58"/>
      <c r="I16" s="58"/>
      <c r="J16" s="58"/>
      <c r="K16" s="7" t="str">
        <f>IF(L16&gt;N16,"○",IF(L16&lt;N16,"●","△"))</f>
        <v>○</v>
      </c>
      <c r="L16" s="7">
        <v>11</v>
      </c>
      <c r="M16" s="7" t="s">
        <v>0</v>
      </c>
      <c r="N16" s="7">
        <v>7</v>
      </c>
      <c r="O16" s="25" t="str">
        <f>IF(P16&gt;R16,"○",IF(P16&lt;R16,"●","△"))</f>
        <v>●</v>
      </c>
      <c r="P16" s="3">
        <v>8</v>
      </c>
      <c r="Q16" s="3" t="s">
        <v>0</v>
      </c>
      <c r="R16" s="26">
        <v>10</v>
      </c>
      <c r="S16" s="7" t="str">
        <f>IF(T16&gt;V16,"○",IF(T16&lt;V16,"●","△"))</f>
        <v>○</v>
      </c>
      <c r="T16" s="7">
        <v>11</v>
      </c>
      <c r="U16" s="7" t="s">
        <v>0</v>
      </c>
      <c r="V16" s="14">
        <v>3</v>
      </c>
      <c r="W16" s="38">
        <f>COUNTIF($G16:$V16,"○")</f>
        <v>2</v>
      </c>
      <c r="X16" s="45"/>
      <c r="Y16" s="45">
        <f>COUNTIF($G16:$V16,"●")</f>
        <v>1</v>
      </c>
      <c r="Z16" s="45"/>
      <c r="AA16" s="45">
        <f>COUNTIF($G16:$V16,"△")</f>
        <v>0</v>
      </c>
      <c r="AB16" s="45"/>
      <c r="AC16" s="48">
        <f>W16*2+AA16</f>
        <v>4</v>
      </c>
      <c r="AD16" s="48"/>
      <c r="AE16" s="45">
        <f>L16+P16+T16</f>
        <v>30</v>
      </c>
      <c r="AF16" s="45"/>
      <c r="AG16" s="45">
        <f>N16+R16+V16</f>
        <v>20</v>
      </c>
      <c r="AH16" s="45"/>
      <c r="AI16" s="45">
        <f>AE16-AG16</f>
        <v>10</v>
      </c>
      <c r="AJ16" s="46"/>
      <c r="AK16" s="29">
        <f>AC16*1000+AI16</f>
        <v>4010</v>
      </c>
      <c r="AL16" s="51">
        <v>2</v>
      </c>
      <c r="AM16" s="52"/>
      <c r="AN16" s="38">
        <f>IF(AL16=1,"☆","")</f>
      </c>
      <c r="AO16" s="39"/>
    </row>
    <row r="17" spans="2:41" ht="13.5">
      <c r="B17" s="65" t="s">
        <v>22</v>
      </c>
      <c r="C17" s="45"/>
      <c r="D17" s="45"/>
      <c r="E17" s="45"/>
      <c r="F17" s="39"/>
      <c r="G17" s="15" t="str">
        <f>IF(H17&gt;J17,"○",IF(H17&lt;J17,"●","△"))</f>
        <v>●</v>
      </c>
      <c r="H17" s="7">
        <f>N16</f>
        <v>7</v>
      </c>
      <c r="I17" s="7" t="s">
        <v>0</v>
      </c>
      <c r="J17" s="7">
        <f>L16</f>
        <v>11</v>
      </c>
      <c r="K17" s="59"/>
      <c r="L17" s="59"/>
      <c r="M17" s="59"/>
      <c r="N17" s="59"/>
      <c r="O17" s="7" t="str">
        <f>IF(P17&gt;R17,"○",IF(P17&lt;R17,"●","△"))</f>
        <v>○</v>
      </c>
      <c r="P17" s="10">
        <v>15</v>
      </c>
      <c r="Q17" s="10" t="s">
        <v>0</v>
      </c>
      <c r="R17" s="30">
        <v>8</v>
      </c>
      <c r="S17" s="25" t="str">
        <f>IF(T17&gt;V17,"○",IF(T17&lt;V17,"●","△"))</f>
        <v>○</v>
      </c>
      <c r="T17" s="3">
        <v>14</v>
      </c>
      <c r="U17" s="3" t="s">
        <v>0</v>
      </c>
      <c r="V17" s="16">
        <v>7</v>
      </c>
      <c r="W17" s="40">
        <f>COUNTIF($G17:$V17,"○")</f>
        <v>2</v>
      </c>
      <c r="X17" s="34"/>
      <c r="Y17" s="34">
        <f>COUNTIF($G17:$V17,"●")</f>
        <v>1</v>
      </c>
      <c r="Z17" s="34"/>
      <c r="AA17" s="34">
        <f>COUNTIF($G17:$V17,"△")</f>
        <v>0</v>
      </c>
      <c r="AB17" s="34"/>
      <c r="AC17" s="35">
        <f>W17*2+AA17</f>
        <v>4</v>
      </c>
      <c r="AD17" s="35"/>
      <c r="AE17" s="34">
        <f>H17+P17+T17</f>
        <v>36</v>
      </c>
      <c r="AF17" s="34"/>
      <c r="AG17" s="34">
        <f>J17+R17+V17</f>
        <v>26</v>
      </c>
      <c r="AH17" s="34"/>
      <c r="AI17" s="34">
        <f>AE17-AG17</f>
        <v>10</v>
      </c>
      <c r="AJ17" s="47"/>
      <c r="AK17" s="27">
        <f>AC17*1000+AI17</f>
        <v>4010</v>
      </c>
      <c r="AL17" s="53">
        <f>RANK(AK17,AK$16:AK$19)</f>
        <v>1</v>
      </c>
      <c r="AM17" s="54"/>
      <c r="AN17" s="40" t="str">
        <f>IF(AL17=1,"☆","")</f>
        <v>☆</v>
      </c>
      <c r="AO17" s="41"/>
    </row>
    <row r="18" spans="2:41" ht="13.5">
      <c r="B18" s="65" t="s">
        <v>44</v>
      </c>
      <c r="C18" s="45"/>
      <c r="D18" s="45"/>
      <c r="E18" s="45"/>
      <c r="F18" s="39"/>
      <c r="G18" s="17" t="str">
        <f>IF(H18&gt;J18,"○",IF(H18&lt;J18,"●","△"))</f>
        <v>○</v>
      </c>
      <c r="H18" s="3">
        <f>R16</f>
        <v>10</v>
      </c>
      <c r="I18" s="3" t="s">
        <v>0</v>
      </c>
      <c r="J18" s="26">
        <f>P16</f>
        <v>8</v>
      </c>
      <c r="K18" s="3" t="str">
        <f>IF(L18&gt;N18,"○",IF(L18&lt;N18,"●","△"))</f>
        <v>●</v>
      </c>
      <c r="L18" s="3">
        <f>R17</f>
        <v>8</v>
      </c>
      <c r="M18" s="3" t="s">
        <v>0</v>
      </c>
      <c r="N18" s="26">
        <f>P17</f>
        <v>15</v>
      </c>
      <c r="O18" s="60"/>
      <c r="P18" s="60"/>
      <c r="Q18" s="60"/>
      <c r="R18" s="60"/>
      <c r="S18" s="7" t="str">
        <f>IF(T18&gt;V18,"○",IF(T18&lt;V18,"●","△"))</f>
        <v>△</v>
      </c>
      <c r="T18" s="7">
        <v>9</v>
      </c>
      <c r="U18" s="7" t="s">
        <v>0</v>
      </c>
      <c r="V18" s="14">
        <v>9</v>
      </c>
      <c r="W18" s="40">
        <f>COUNTIF($G18:$V18,"○")</f>
        <v>1</v>
      </c>
      <c r="X18" s="34"/>
      <c r="Y18" s="34">
        <f>COUNTIF($G18:$V18,"●")</f>
        <v>1</v>
      </c>
      <c r="Z18" s="34"/>
      <c r="AA18" s="34">
        <f>COUNTIF($G18:$V18,"△")</f>
        <v>1</v>
      </c>
      <c r="AB18" s="34"/>
      <c r="AC18" s="35">
        <f>W18*2+AA18</f>
        <v>3</v>
      </c>
      <c r="AD18" s="35"/>
      <c r="AE18" s="34">
        <f>H18+L18+T18</f>
        <v>27</v>
      </c>
      <c r="AF18" s="34"/>
      <c r="AG18" s="34">
        <f>J18+N18+V18</f>
        <v>32</v>
      </c>
      <c r="AH18" s="34"/>
      <c r="AI18" s="34">
        <f>AE18-AG18</f>
        <v>-5</v>
      </c>
      <c r="AJ18" s="47"/>
      <c r="AK18" s="29">
        <f>AC18*1000+AI18</f>
        <v>2995</v>
      </c>
      <c r="AL18" s="53">
        <f>RANK(AK18,AK$16:AK$19)</f>
        <v>3</v>
      </c>
      <c r="AM18" s="54"/>
      <c r="AN18" s="40">
        <f>IF(AL18=1,"☆","")</f>
      </c>
      <c r="AO18" s="41"/>
    </row>
    <row r="19" spans="2:41" ht="14.25" thickBot="1">
      <c r="B19" s="67" t="s">
        <v>25</v>
      </c>
      <c r="C19" s="68"/>
      <c r="D19" s="68"/>
      <c r="E19" s="68"/>
      <c r="F19" s="69"/>
      <c r="G19" s="20" t="str">
        <f>IF(H19&gt;J19,"○",IF(H19&lt;J19,"●","△"))</f>
        <v>●</v>
      </c>
      <c r="H19" s="18">
        <f>V16</f>
        <v>3</v>
      </c>
      <c r="I19" s="18" t="s">
        <v>0</v>
      </c>
      <c r="J19" s="19">
        <f>T16</f>
        <v>11</v>
      </c>
      <c r="K19" s="18" t="str">
        <f>IF(L19&gt;N19,"○",IF(L19&lt;N19,"●","△"))</f>
        <v>●</v>
      </c>
      <c r="L19" s="18">
        <f>V17</f>
        <v>7</v>
      </c>
      <c r="M19" s="18" t="s">
        <v>0</v>
      </c>
      <c r="N19" s="19">
        <f>T17</f>
        <v>14</v>
      </c>
      <c r="O19" s="18" t="str">
        <f>IF(P19&gt;R19,"○",IF(P19&lt;R19,"●","△"))</f>
        <v>△</v>
      </c>
      <c r="P19" s="8">
        <f>V18</f>
        <v>9</v>
      </c>
      <c r="Q19" s="8" t="s">
        <v>0</v>
      </c>
      <c r="R19" s="23">
        <f>T18</f>
        <v>9</v>
      </c>
      <c r="S19" s="61"/>
      <c r="T19" s="61"/>
      <c r="U19" s="61"/>
      <c r="V19" s="62"/>
      <c r="W19" s="42">
        <f>COUNTIF($G19:$V19,"○")</f>
        <v>0</v>
      </c>
      <c r="X19" s="33"/>
      <c r="Y19" s="33">
        <f>COUNTIF($G19:$V19,"●")</f>
        <v>2</v>
      </c>
      <c r="Z19" s="33"/>
      <c r="AA19" s="33">
        <f>COUNTIF($G19:$V19,"△")</f>
        <v>1</v>
      </c>
      <c r="AB19" s="33"/>
      <c r="AC19" s="44">
        <f>W19*2+AA19</f>
        <v>1</v>
      </c>
      <c r="AD19" s="44"/>
      <c r="AE19" s="33">
        <f>H19+L19+P19</f>
        <v>19</v>
      </c>
      <c r="AF19" s="33"/>
      <c r="AG19" s="33">
        <f>J19+N19+R19</f>
        <v>34</v>
      </c>
      <c r="AH19" s="33"/>
      <c r="AI19" s="33">
        <f>AE19-AG19</f>
        <v>-15</v>
      </c>
      <c r="AJ19" s="66"/>
      <c r="AK19" s="24">
        <f>AC19*1000+AI19</f>
        <v>985</v>
      </c>
      <c r="AL19" s="55">
        <f>RANK(AK19,AK$16:AK$19)</f>
        <v>4</v>
      </c>
      <c r="AM19" s="56"/>
      <c r="AN19" s="42">
        <f>IF(AL19=1,"☆","")</f>
      </c>
      <c r="AO19" s="43"/>
    </row>
    <row r="20" ht="14.25" thickBot="1"/>
    <row r="21" spans="2:41" ht="14.25" thickBot="1">
      <c r="B21" s="64" t="s">
        <v>14</v>
      </c>
      <c r="C21" s="49"/>
      <c r="D21" s="49"/>
      <c r="E21" s="49"/>
      <c r="F21" s="37"/>
      <c r="G21" s="64" t="str">
        <f>B22</f>
        <v>川西北陵</v>
      </c>
      <c r="H21" s="49"/>
      <c r="I21" s="49"/>
      <c r="J21" s="49"/>
      <c r="K21" s="49" t="str">
        <f>B23</f>
        <v>兵庫商業</v>
      </c>
      <c r="L21" s="49"/>
      <c r="M21" s="49"/>
      <c r="N21" s="49"/>
      <c r="O21" s="63" t="str">
        <f>B24</f>
        <v>園田学園</v>
      </c>
      <c r="P21" s="63"/>
      <c r="Q21" s="63"/>
      <c r="R21" s="63"/>
      <c r="S21" s="49" t="str">
        <f>B25</f>
        <v>神戸北</v>
      </c>
      <c r="T21" s="49"/>
      <c r="U21" s="49"/>
      <c r="V21" s="37"/>
      <c r="W21" s="36" t="s">
        <v>1</v>
      </c>
      <c r="X21" s="49"/>
      <c r="Y21" s="49" t="s">
        <v>2</v>
      </c>
      <c r="Z21" s="49"/>
      <c r="AA21" s="49" t="s">
        <v>3</v>
      </c>
      <c r="AB21" s="49"/>
      <c r="AC21" s="49" t="s">
        <v>4</v>
      </c>
      <c r="AD21" s="49"/>
      <c r="AE21" s="50" t="s">
        <v>8</v>
      </c>
      <c r="AF21" s="36"/>
      <c r="AG21" s="50" t="s">
        <v>9</v>
      </c>
      <c r="AH21" s="36"/>
      <c r="AI21" s="49" t="s">
        <v>5</v>
      </c>
      <c r="AJ21" s="50"/>
      <c r="AK21" s="28"/>
      <c r="AL21" s="64" t="s">
        <v>6</v>
      </c>
      <c r="AM21" s="37"/>
      <c r="AN21" s="36" t="s">
        <v>10</v>
      </c>
      <c r="AO21" s="37"/>
    </row>
    <row r="22" spans="2:41" ht="13.5">
      <c r="B22" s="65" t="s">
        <v>19</v>
      </c>
      <c r="C22" s="45"/>
      <c r="D22" s="45"/>
      <c r="E22" s="45"/>
      <c r="F22" s="39"/>
      <c r="G22" s="57"/>
      <c r="H22" s="58"/>
      <c r="I22" s="58"/>
      <c r="J22" s="58"/>
      <c r="K22" s="7" t="str">
        <f>IF(L22&gt;N22,"○",IF(L22&lt;N22,"●","△"))</f>
        <v>○</v>
      </c>
      <c r="L22" s="7">
        <v>11</v>
      </c>
      <c r="M22" s="7" t="s">
        <v>0</v>
      </c>
      <c r="N22" s="7">
        <v>10</v>
      </c>
      <c r="O22" s="25" t="str">
        <f>IF(P22&gt;R22,"○",IF(P22&lt;R22,"●","△"))</f>
        <v>○</v>
      </c>
      <c r="P22" s="3">
        <v>19</v>
      </c>
      <c r="Q22" s="3" t="s">
        <v>0</v>
      </c>
      <c r="R22" s="26">
        <v>13</v>
      </c>
      <c r="S22" s="7" t="str">
        <f>IF(T22&gt;V22,"○",IF(T22&lt;V22,"●","△"))</f>
        <v>○</v>
      </c>
      <c r="T22" s="7">
        <v>18</v>
      </c>
      <c r="U22" s="7" t="s">
        <v>0</v>
      </c>
      <c r="V22" s="14">
        <v>4</v>
      </c>
      <c r="W22" s="38">
        <f>COUNTIF($G22:$V22,"○")</f>
        <v>3</v>
      </c>
      <c r="X22" s="45"/>
      <c r="Y22" s="45">
        <f>COUNTIF($G22:$V22,"●")</f>
        <v>0</v>
      </c>
      <c r="Z22" s="45"/>
      <c r="AA22" s="45">
        <f>COUNTIF($G22:$V22,"△")</f>
        <v>0</v>
      </c>
      <c r="AB22" s="45"/>
      <c r="AC22" s="48">
        <f>W22*2+AA22</f>
        <v>6</v>
      </c>
      <c r="AD22" s="48"/>
      <c r="AE22" s="45">
        <f>L22+P22+T22</f>
        <v>48</v>
      </c>
      <c r="AF22" s="45"/>
      <c r="AG22" s="45">
        <f>N22+R22+V22</f>
        <v>27</v>
      </c>
      <c r="AH22" s="45"/>
      <c r="AI22" s="45">
        <f>AE22-AG22</f>
        <v>21</v>
      </c>
      <c r="AJ22" s="46"/>
      <c r="AK22" s="29">
        <f>AC22*1000+AI22</f>
        <v>6021</v>
      </c>
      <c r="AL22" s="51">
        <f>RANK(AK22,AK$22:AK$25)</f>
        <v>1</v>
      </c>
      <c r="AM22" s="52"/>
      <c r="AN22" s="38" t="str">
        <f>IF(AL22=1,"☆","")</f>
        <v>☆</v>
      </c>
      <c r="AO22" s="39"/>
    </row>
    <row r="23" spans="2:41" ht="13.5">
      <c r="B23" s="65" t="s">
        <v>45</v>
      </c>
      <c r="C23" s="45"/>
      <c r="D23" s="45"/>
      <c r="E23" s="45"/>
      <c r="F23" s="39"/>
      <c r="G23" s="15" t="str">
        <f>IF(H23&gt;J23,"○",IF(H23&lt;J23,"●","△"))</f>
        <v>●</v>
      </c>
      <c r="H23" s="7">
        <f>N22</f>
        <v>10</v>
      </c>
      <c r="I23" s="7" t="s">
        <v>0</v>
      </c>
      <c r="J23" s="7">
        <f>L22</f>
        <v>11</v>
      </c>
      <c r="K23" s="59"/>
      <c r="L23" s="59"/>
      <c r="M23" s="59"/>
      <c r="N23" s="59"/>
      <c r="O23" s="7" t="str">
        <f>IF(P23&gt;R23,"○",IF(P23&lt;R23,"●","△"))</f>
        <v>○</v>
      </c>
      <c r="P23" s="10">
        <v>9</v>
      </c>
      <c r="Q23" s="10" t="s">
        <v>0</v>
      </c>
      <c r="R23" s="30">
        <v>4</v>
      </c>
      <c r="S23" s="25" t="str">
        <f>IF(T23&gt;V23,"○",IF(T23&lt;V23,"●","△"))</f>
        <v>○</v>
      </c>
      <c r="T23" s="3">
        <v>10</v>
      </c>
      <c r="U23" s="3" t="s">
        <v>0</v>
      </c>
      <c r="V23" s="16">
        <v>7</v>
      </c>
      <c r="W23" s="40">
        <f>COUNTIF($G23:$V23,"○")</f>
        <v>2</v>
      </c>
      <c r="X23" s="34"/>
      <c r="Y23" s="34">
        <f>COUNTIF($G23:$V23,"●")</f>
        <v>1</v>
      </c>
      <c r="Z23" s="34"/>
      <c r="AA23" s="34">
        <f>COUNTIF($G23:$V23,"△")</f>
        <v>0</v>
      </c>
      <c r="AB23" s="34"/>
      <c r="AC23" s="35">
        <f>W23*2+AA23</f>
        <v>4</v>
      </c>
      <c r="AD23" s="35"/>
      <c r="AE23" s="34">
        <f>H23+P23+T23</f>
        <v>29</v>
      </c>
      <c r="AF23" s="34"/>
      <c r="AG23" s="34">
        <f>J23+R23+V23</f>
        <v>22</v>
      </c>
      <c r="AH23" s="34"/>
      <c r="AI23" s="34">
        <f>AE23-AG23</f>
        <v>7</v>
      </c>
      <c r="AJ23" s="47"/>
      <c r="AK23" s="27">
        <f>AC23*1000+AI23</f>
        <v>4007</v>
      </c>
      <c r="AL23" s="53">
        <f>RANK(AK23,AK$22:AK$25)</f>
        <v>2</v>
      </c>
      <c r="AM23" s="54"/>
      <c r="AN23" s="40">
        <f>IF(AL23=1,"☆","")</f>
      </c>
      <c r="AO23" s="41"/>
    </row>
    <row r="24" spans="2:41" ht="13.5">
      <c r="B24" s="65" t="s">
        <v>27</v>
      </c>
      <c r="C24" s="45"/>
      <c r="D24" s="45"/>
      <c r="E24" s="45"/>
      <c r="F24" s="39"/>
      <c r="G24" s="17" t="str">
        <f>IF(H24&gt;J24,"○",IF(H24&lt;J24,"●","△"))</f>
        <v>●</v>
      </c>
      <c r="H24" s="3">
        <f>R22</f>
        <v>13</v>
      </c>
      <c r="I24" s="3" t="s">
        <v>0</v>
      </c>
      <c r="J24" s="26">
        <f>P22</f>
        <v>19</v>
      </c>
      <c r="K24" s="3" t="str">
        <f>IF(L24&gt;N24,"○",IF(L24&lt;N24,"●","△"))</f>
        <v>●</v>
      </c>
      <c r="L24" s="3">
        <f>R23</f>
        <v>4</v>
      </c>
      <c r="M24" s="3" t="s">
        <v>0</v>
      </c>
      <c r="N24" s="26">
        <f>P23</f>
        <v>9</v>
      </c>
      <c r="O24" s="60"/>
      <c r="P24" s="60"/>
      <c r="Q24" s="60"/>
      <c r="R24" s="60"/>
      <c r="S24" s="7" t="str">
        <f>IF(T24&gt;V24,"○",IF(T24&lt;V24,"●","△"))</f>
        <v>○</v>
      </c>
      <c r="T24" s="7">
        <v>16</v>
      </c>
      <c r="U24" s="7" t="s">
        <v>0</v>
      </c>
      <c r="V24" s="14">
        <v>7</v>
      </c>
      <c r="W24" s="40">
        <f>COUNTIF($G24:$V24,"○")</f>
        <v>1</v>
      </c>
      <c r="X24" s="34"/>
      <c r="Y24" s="34">
        <f>COUNTIF($G24:$V24,"●")</f>
        <v>2</v>
      </c>
      <c r="Z24" s="34"/>
      <c r="AA24" s="34">
        <f>COUNTIF($G24:$V24,"△")</f>
        <v>0</v>
      </c>
      <c r="AB24" s="34"/>
      <c r="AC24" s="35">
        <f>W24*2+AA24</f>
        <v>2</v>
      </c>
      <c r="AD24" s="35"/>
      <c r="AE24" s="34">
        <f>H24+L24+T24</f>
        <v>33</v>
      </c>
      <c r="AF24" s="34"/>
      <c r="AG24" s="34">
        <f>J24+N24+V24</f>
        <v>35</v>
      </c>
      <c r="AH24" s="34"/>
      <c r="AI24" s="34">
        <f>AE24-AG24</f>
        <v>-2</v>
      </c>
      <c r="AJ24" s="47"/>
      <c r="AK24" s="29">
        <f>AC24*1000+AI24</f>
        <v>1998</v>
      </c>
      <c r="AL24" s="53">
        <f>RANK(AK24,AK$22:AK$25)</f>
        <v>3</v>
      </c>
      <c r="AM24" s="54"/>
      <c r="AN24" s="40">
        <f>IF(AL24=1,"☆","")</f>
      </c>
      <c r="AO24" s="41"/>
    </row>
    <row r="25" spans="2:41" ht="14.25" thickBot="1">
      <c r="B25" s="67" t="s">
        <v>28</v>
      </c>
      <c r="C25" s="68"/>
      <c r="D25" s="68"/>
      <c r="E25" s="68"/>
      <c r="F25" s="69"/>
      <c r="G25" s="20" t="str">
        <f>IF(H25&gt;J25,"○",IF(H25&lt;J25,"●","△"))</f>
        <v>●</v>
      </c>
      <c r="H25" s="18">
        <f>V22</f>
        <v>4</v>
      </c>
      <c r="I25" s="18" t="s">
        <v>0</v>
      </c>
      <c r="J25" s="19">
        <f>T22</f>
        <v>18</v>
      </c>
      <c r="K25" s="18" t="str">
        <f>IF(L25&gt;N25,"○",IF(L25&lt;N25,"●","△"))</f>
        <v>●</v>
      </c>
      <c r="L25" s="18">
        <f>V23</f>
        <v>7</v>
      </c>
      <c r="M25" s="18" t="s">
        <v>0</v>
      </c>
      <c r="N25" s="19">
        <f>T23</f>
        <v>10</v>
      </c>
      <c r="O25" s="18" t="str">
        <f>IF(P25&gt;R25,"○",IF(P25&lt;R25,"●","△"))</f>
        <v>●</v>
      </c>
      <c r="P25" s="8">
        <f>V24</f>
        <v>7</v>
      </c>
      <c r="Q25" s="8" t="s">
        <v>0</v>
      </c>
      <c r="R25" s="23">
        <f>T24</f>
        <v>16</v>
      </c>
      <c r="S25" s="61"/>
      <c r="T25" s="61"/>
      <c r="U25" s="61"/>
      <c r="V25" s="62"/>
      <c r="W25" s="42">
        <f>COUNTIF($G25:$V25,"○")</f>
        <v>0</v>
      </c>
      <c r="X25" s="33"/>
      <c r="Y25" s="33">
        <f>COUNTIF($G25:$V25,"●")</f>
        <v>3</v>
      </c>
      <c r="Z25" s="33"/>
      <c r="AA25" s="33">
        <f>COUNTIF($G25:$V25,"△")</f>
        <v>0</v>
      </c>
      <c r="AB25" s="33"/>
      <c r="AC25" s="44">
        <f>W25*2+AA25</f>
        <v>0</v>
      </c>
      <c r="AD25" s="44"/>
      <c r="AE25" s="33">
        <f>H25+L25+P25</f>
        <v>18</v>
      </c>
      <c r="AF25" s="33"/>
      <c r="AG25" s="33">
        <f>J25+N25+R25</f>
        <v>44</v>
      </c>
      <c r="AH25" s="33"/>
      <c r="AI25" s="33">
        <f>AE25-AG25</f>
        <v>-26</v>
      </c>
      <c r="AJ25" s="66"/>
      <c r="AK25" s="24">
        <f>AC25*1000+AI25</f>
        <v>-26</v>
      </c>
      <c r="AL25" s="55">
        <f>RANK(AK25,AK$22:AK$25)</f>
        <v>4</v>
      </c>
      <c r="AM25" s="56"/>
      <c r="AN25" s="42">
        <f>IF(AL25=1,"☆","")</f>
      </c>
      <c r="AO25" s="43"/>
    </row>
    <row r="26" ht="14.25" thickBot="1"/>
    <row r="27" spans="2:41" ht="14.25" thickBot="1">
      <c r="B27" s="64" t="s">
        <v>15</v>
      </c>
      <c r="C27" s="49"/>
      <c r="D27" s="49"/>
      <c r="E27" s="49"/>
      <c r="F27" s="37"/>
      <c r="G27" s="64" t="str">
        <f>B28</f>
        <v>明石清水</v>
      </c>
      <c r="H27" s="49"/>
      <c r="I27" s="49"/>
      <c r="J27" s="49"/>
      <c r="K27" s="49" t="str">
        <f>B29</f>
        <v>県伊丹</v>
      </c>
      <c r="L27" s="49"/>
      <c r="M27" s="49"/>
      <c r="N27" s="49"/>
      <c r="O27" s="63" t="str">
        <f>B30</f>
        <v>県尼崎</v>
      </c>
      <c r="P27" s="63"/>
      <c r="Q27" s="63"/>
      <c r="R27" s="63"/>
      <c r="S27" s="49" t="str">
        <f>B31</f>
        <v>市神港</v>
      </c>
      <c r="T27" s="49"/>
      <c r="U27" s="49"/>
      <c r="V27" s="37"/>
      <c r="W27" s="36" t="s">
        <v>1</v>
      </c>
      <c r="X27" s="49"/>
      <c r="Y27" s="49" t="s">
        <v>2</v>
      </c>
      <c r="Z27" s="49"/>
      <c r="AA27" s="49" t="s">
        <v>3</v>
      </c>
      <c r="AB27" s="49"/>
      <c r="AC27" s="49" t="s">
        <v>4</v>
      </c>
      <c r="AD27" s="49"/>
      <c r="AE27" s="50" t="s">
        <v>8</v>
      </c>
      <c r="AF27" s="36"/>
      <c r="AG27" s="50" t="s">
        <v>9</v>
      </c>
      <c r="AH27" s="36"/>
      <c r="AI27" s="49" t="s">
        <v>5</v>
      </c>
      <c r="AJ27" s="50"/>
      <c r="AK27" s="28"/>
      <c r="AL27" s="64" t="s">
        <v>6</v>
      </c>
      <c r="AM27" s="37"/>
      <c r="AN27" s="36" t="s">
        <v>10</v>
      </c>
      <c r="AO27" s="37"/>
    </row>
    <row r="28" spans="2:41" ht="13.5">
      <c r="B28" s="65" t="s">
        <v>37</v>
      </c>
      <c r="C28" s="45"/>
      <c r="D28" s="45"/>
      <c r="E28" s="45"/>
      <c r="F28" s="39"/>
      <c r="G28" s="57"/>
      <c r="H28" s="58"/>
      <c r="I28" s="58"/>
      <c r="J28" s="58"/>
      <c r="K28" s="7" t="str">
        <f>IF(L28&gt;N28,"○",IF(L28&lt;N28,"●","△"))</f>
        <v>○</v>
      </c>
      <c r="L28" s="7">
        <v>17</v>
      </c>
      <c r="M28" s="7" t="s">
        <v>0</v>
      </c>
      <c r="N28" s="7">
        <v>14</v>
      </c>
      <c r="O28" s="25" t="str">
        <f>IF(P28&gt;R28,"○",IF(P28&lt;R28,"●","△"))</f>
        <v>○</v>
      </c>
      <c r="P28" s="3">
        <v>10</v>
      </c>
      <c r="Q28" s="3" t="s">
        <v>0</v>
      </c>
      <c r="R28" s="26">
        <v>9</v>
      </c>
      <c r="S28" s="7" t="str">
        <f>IF(T28&gt;V28,"○",IF(T28&lt;V28,"●","△"))</f>
        <v>○</v>
      </c>
      <c r="T28" s="7">
        <v>28</v>
      </c>
      <c r="U28" s="7" t="s">
        <v>0</v>
      </c>
      <c r="V28" s="14">
        <v>3</v>
      </c>
      <c r="W28" s="38">
        <f>COUNTIF($G28:$V28,"○")</f>
        <v>3</v>
      </c>
      <c r="X28" s="45"/>
      <c r="Y28" s="45">
        <f>COUNTIF($G28:$V28,"●")</f>
        <v>0</v>
      </c>
      <c r="Z28" s="45"/>
      <c r="AA28" s="45">
        <f>COUNTIF($G28:$V28,"△")</f>
        <v>0</v>
      </c>
      <c r="AB28" s="45"/>
      <c r="AC28" s="48">
        <f>W28*2+AA28</f>
        <v>6</v>
      </c>
      <c r="AD28" s="48"/>
      <c r="AE28" s="45">
        <f>L28+P28+T28</f>
        <v>55</v>
      </c>
      <c r="AF28" s="45"/>
      <c r="AG28" s="45">
        <f>N28+R28+V28</f>
        <v>26</v>
      </c>
      <c r="AH28" s="45"/>
      <c r="AI28" s="45">
        <f>AE28-AG28</f>
        <v>29</v>
      </c>
      <c r="AJ28" s="46"/>
      <c r="AK28" s="29">
        <f>AC28*1000+AI28</f>
        <v>6029</v>
      </c>
      <c r="AL28" s="51">
        <f>RANK(AK28,AK$28:AK$31)</f>
        <v>1</v>
      </c>
      <c r="AM28" s="52"/>
      <c r="AN28" s="38" t="str">
        <f>IF(AL28=1,"☆","")</f>
        <v>☆</v>
      </c>
      <c r="AO28" s="39"/>
    </row>
    <row r="29" spans="2:41" ht="13.5">
      <c r="B29" s="65" t="s">
        <v>36</v>
      </c>
      <c r="C29" s="45"/>
      <c r="D29" s="45"/>
      <c r="E29" s="45"/>
      <c r="F29" s="39"/>
      <c r="G29" s="15" t="str">
        <f>IF(H29&gt;J29,"○",IF(H29&lt;J29,"●","△"))</f>
        <v>●</v>
      </c>
      <c r="H29" s="7">
        <f>N28</f>
        <v>14</v>
      </c>
      <c r="I29" s="7" t="s">
        <v>0</v>
      </c>
      <c r="J29" s="7">
        <f>L28</f>
        <v>17</v>
      </c>
      <c r="K29" s="59"/>
      <c r="L29" s="59"/>
      <c r="M29" s="59"/>
      <c r="N29" s="59"/>
      <c r="O29" s="7" t="str">
        <f>IF(P29&gt;R29,"○",IF(P29&lt;R29,"●","△"))</f>
        <v>●</v>
      </c>
      <c r="P29" s="10">
        <v>7</v>
      </c>
      <c r="Q29" s="10" t="s">
        <v>0</v>
      </c>
      <c r="R29" s="30">
        <v>11</v>
      </c>
      <c r="S29" s="25" t="str">
        <f>IF(T29&gt;V29,"○",IF(T29&lt;V29,"●","△"))</f>
        <v>○</v>
      </c>
      <c r="T29" s="3">
        <v>30</v>
      </c>
      <c r="U29" s="3" t="s">
        <v>0</v>
      </c>
      <c r="V29" s="16">
        <v>8</v>
      </c>
      <c r="W29" s="40">
        <f>COUNTIF($G29:$V29,"○")</f>
        <v>1</v>
      </c>
      <c r="X29" s="34"/>
      <c r="Y29" s="34">
        <f>COUNTIF($G29:$V29,"●")</f>
        <v>2</v>
      </c>
      <c r="Z29" s="34"/>
      <c r="AA29" s="34">
        <f>COUNTIF($G29:$V29,"△")</f>
        <v>0</v>
      </c>
      <c r="AB29" s="34"/>
      <c r="AC29" s="35">
        <f>W29*2+AA29</f>
        <v>2</v>
      </c>
      <c r="AD29" s="35"/>
      <c r="AE29" s="34">
        <f>H29+P29+T29</f>
        <v>51</v>
      </c>
      <c r="AF29" s="34"/>
      <c r="AG29" s="34">
        <f>J29+R29+V29</f>
        <v>36</v>
      </c>
      <c r="AH29" s="34"/>
      <c r="AI29" s="34">
        <f>AE29-AG29</f>
        <v>15</v>
      </c>
      <c r="AJ29" s="47"/>
      <c r="AK29" s="27">
        <f>AC29*1000+AI29</f>
        <v>2015</v>
      </c>
      <c r="AL29" s="53">
        <f>RANK(AK29,AK$28:AK$31)</f>
        <v>3</v>
      </c>
      <c r="AM29" s="54"/>
      <c r="AN29" s="40">
        <f>IF(AL29=1,"☆","")</f>
      </c>
      <c r="AO29" s="41"/>
    </row>
    <row r="30" spans="2:41" ht="13.5">
      <c r="B30" s="65" t="s">
        <v>18</v>
      </c>
      <c r="C30" s="45"/>
      <c r="D30" s="45"/>
      <c r="E30" s="45"/>
      <c r="F30" s="39"/>
      <c r="G30" s="17" t="str">
        <f>IF(H30&gt;J30,"○",IF(H30&lt;J30,"●","△"))</f>
        <v>●</v>
      </c>
      <c r="H30" s="3">
        <f>R28</f>
        <v>9</v>
      </c>
      <c r="I30" s="3" t="s">
        <v>0</v>
      </c>
      <c r="J30" s="26">
        <f>P28</f>
        <v>10</v>
      </c>
      <c r="K30" s="3" t="str">
        <f>IF(L30&gt;N30,"○",IF(L30&lt;N30,"●","△"))</f>
        <v>○</v>
      </c>
      <c r="L30" s="3">
        <f>R29</f>
        <v>11</v>
      </c>
      <c r="M30" s="3" t="s">
        <v>0</v>
      </c>
      <c r="N30" s="26">
        <f>P29</f>
        <v>7</v>
      </c>
      <c r="O30" s="60"/>
      <c r="P30" s="60"/>
      <c r="Q30" s="60"/>
      <c r="R30" s="60"/>
      <c r="S30" s="7" t="str">
        <f>IF(T30&gt;V30,"○",IF(T30&lt;V30,"●","△"))</f>
        <v>○</v>
      </c>
      <c r="T30" s="7">
        <v>16</v>
      </c>
      <c r="U30" s="7" t="s">
        <v>0</v>
      </c>
      <c r="V30" s="14">
        <v>5</v>
      </c>
      <c r="W30" s="40">
        <f>COUNTIF($G30:$V30,"○")</f>
        <v>2</v>
      </c>
      <c r="X30" s="34"/>
      <c r="Y30" s="34">
        <f>COUNTIF($G30:$V30,"●")</f>
        <v>1</v>
      </c>
      <c r="Z30" s="34"/>
      <c r="AA30" s="34">
        <f>COUNTIF($G30:$V30,"△")</f>
        <v>0</v>
      </c>
      <c r="AB30" s="34"/>
      <c r="AC30" s="35">
        <f>W30*2+AA30</f>
        <v>4</v>
      </c>
      <c r="AD30" s="35"/>
      <c r="AE30" s="34">
        <f>H30+L30+T30</f>
        <v>36</v>
      </c>
      <c r="AF30" s="34"/>
      <c r="AG30" s="34">
        <f>J30+N30+V30</f>
        <v>22</v>
      </c>
      <c r="AH30" s="34"/>
      <c r="AI30" s="34">
        <f>AE30-AG30</f>
        <v>14</v>
      </c>
      <c r="AJ30" s="47"/>
      <c r="AK30" s="29">
        <f>AC30*1000+AI30</f>
        <v>4014</v>
      </c>
      <c r="AL30" s="53">
        <f>RANK(AK30,AK$28:AK$31)</f>
        <v>2</v>
      </c>
      <c r="AM30" s="54"/>
      <c r="AN30" s="40">
        <f>IF(AL30=1,"☆","")</f>
      </c>
      <c r="AO30" s="41"/>
    </row>
    <row r="31" spans="2:41" ht="14.25" thickBot="1">
      <c r="B31" s="65" t="s">
        <v>39</v>
      </c>
      <c r="C31" s="45"/>
      <c r="D31" s="45"/>
      <c r="E31" s="45"/>
      <c r="F31" s="39"/>
      <c r="G31" s="20" t="str">
        <f>IF(H31&gt;J31,"○",IF(H31&lt;J31,"●","△"))</f>
        <v>●</v>
      </c>
      <c r="H31" s="18">
        <f>V28</f>
        <v>3</v>
      </c>
      <c r="I31" s="18" t="s">
        <v>0</v>
      </c>
      <c r="J31" s="19">
        <f>T28</f>
        <v>28</v>
      </c>
      <c r="K31" s="18" t="str">
        <f>IF(L31&gt;N31,"○",IF(L31&lt;N31,"●","△"))</f>
        <v>●</v>
      </c>
      <c r="L31" s="18">
        <f>V29</f>
        <v>8</v>
      </c>
      <c r="M31" s="18" t="s">
        <v>0</v>
      </c>
      <c r="N31" s="19">
        <f>T29</f>
        <v>30</v>
      </c>
      <c r="O31" s="18" t="str">
        <f>IF(P31&gt;R31,"○",IF(P31&lt;R31,"●","△"))</f>
        <v>●</v>
      </c>
      <c r="P31" s="8">
        <f>V30</f>
        <v>5</v>
      </c>
      <c r="Q31" s="8" t="s">
        <v>0</v>
      </c>
      <c r="R31" s="23">
        <f>T30</f>
        <v>16</v>
      </c>
      <c r="S31" s="61"/>
      <c r="T31" s="61"/>
      <c r="U31" s="61"/>
      <c r="V31" s="62"/>
      <c r="W31" s="42">
        <f>COUNTIF($G31:$V31,"○")</f>
        <v>0</v>
      </c>
      <c r="X31" s="33"/>
      <c r="Y31" s="33">
        <f>COUNTIF($G31:$V31,"●")</f>
        <v>3</v>
      </c>
      <c r="Z31" s="33"/>
      <c r="AA31" s="33">
        <f>COUNTIF($G31:$V31,"△")</f>
        <v>0</v>
      </c>
      <c r="AB31" s="33"/>
      <c r="AC31" s="44">
        <f>W31*2+AA31</f>
        <v>0</v>
      </c>
      <c r="AD31" s="44"/>
      <c r="AE31" s="33">
        <f>H31+L31+P31</f>
        <v>16</v>
      </c>
      <c r="AF31" s="33"/>
      <c r="AG31" s="33">
        <f>J31+N31+R31</f>
        <v>74</v>
      </c>
      <c r="AH31" s="33"/>
      <c r="AI31" s="33">
        <f>AE31-AG31</f>
        <v>-58</v>
      </c>
      <c r="AJ31" s="66"/>
      <c r="AK31" s="24">
        <f>AC31*1000+AI31</f>
        <v>-58</v>
      </c>
      <c r="AL31" s="55">
        <f>RANK(AK31,AK$28:AK$31)</f>
        <v>4</v>
      </c>
      <c r="AM31" s="56"/>
      <c r="AN31" s="42">
        <f>IF(AL31=1,"☆","")</f>
      </c>
      <c r="AO31" s="43"/>
    </row>
    <row r="32" ht="14.25" thickBot="1"/>
    <row r="33" spans="2:41" ht="14.25" thickBot="1">
      <c r="B33" s="64" t="s">
        <v>16</v>
      </c>
      <c r="C33" s="49"/>
      <c r="D33" s="49"/>
      <c r="E33" s="49"/>
      <c r="F33" s="37"/>
      <c r="G33" s="64" t="str">
        <f>B34</f>
        <v>市西宮</v>
      </c>
      <c r="H33" s="49"/>
      <c r="I33" s="49"/>
      <c r="J33" s="49"/>
      <c r="K33" s="49" t="str">
        <f>B35</f>
        <v>北須磨</v>
      </c>
      <c r="L33" s="49"/>
      <c r="M33" s="49"/>
      <c r="N33" s="49"/>
      <c r="O33" s="63" t="str">
        <f>B36</f>
        <v>須磨東</v>
      </c>
      <c r="P33" s="63"/>
      <c r="Q33" s="63"/>
      <c r="R33" s="63"/>
      <c r="S33" s="49" t="str">
        <f>B37</f>
        <v>県西宮</v>
      </c>
      <c r="T33" s="49"/>
      <c r="U33" s="49"/>
      <c r="V33" s="37"/>
      <c r="W33" s="36" t="s">
        <v>1</v>
      </c>
      <c r="X33" s="49"/>
      <c r="Y33" s="49" t="s">
        <v>2</v>
      </c>
      <c r="Z33" s="49"/>
      <c r="AA33" s="49" t="s">
        <v>3</v>
      </c>
      <c r="AB33" s="49"/>
      <c r="AC33" s="49" t="s">
        <v>4</v>
      </c>
      <c r="AD33" s="49"/>
      <c r="AE33" s="50" t="s">
        <v>8</v>
      </c>
      <c r="AF33" s="36"/>
      <c r="AG33" s="50" t="s">
        <v>9</v>
      </c>
      <c r="AH33" s="36"/>
      <c r="AI33" s="49" t="s">
        <v>5</v>
      </c>
      <c r="AJ33" s="50"/>
      <c r="AK33" s="28"/>
      <c r="AL33" s="64" t="s">
        <v>6</v>
      </c>
      <c r="AM33" s="37"/>
      <c r="AN33" s="36" t="s">
        <v>10</v>
      </c>
      <c r="AO33" s="37"/>
    </row>
    <row r="34" spans="2:41" ht="13.5">
      <c r="B34" s="65" t="s">
        <v>40</v>
      </c>
      <c r="C34" s="45"/>
      <c r="D34" s="45"/>
      <c r="E34" s="45"/>
      <c r="F34" s="39"/>
      <c r="G34" s="57"/>
      <c r="H34" s="58"/>
      <c r="I34" s="58"/>
      <c r="J34" s="58"/>
      <c r="K34" s="7" t="str">
        <f>IF(L34&gt;N34,"○",IF(L34&lt;N34,"●","△"))</f>
        <v>○</v>
      </c>
      <c r="L34" s="7">
        <v>18</v>
      </c>
      <c r="M34" s="7" t="s">
        <v>0</v>
      </c>
      <c r="N34" s="7">
        <v>8</v>
      </c>
      <c r="O34" s="25" t="str">
        <f>IF(P34&gt;R34,"○",IF(P34&lt;R34,"●","△"))</f>
        <v>○</v>
      </c>
      <c r="P34" s="3">
        <v>17</v>
      </c>
      <c r="Q34" s="3" t="s">
        <v>0</v>
      </c>
      <c r="R34" s="26">
        <v>5</v>
      </c>
      <c r="S34" s="7" t="str">
        <f>IF(T34&gt;V34,"○",IF(T34&lt;V34,"●","△"))</f>
        <v>○</v>
      </c>
      <c r="T34" s="7">
        <v>14</v>
      </c>
      <c r="U34" s="7" t="s">
        <v>0</v>
      </c>
      <c r="V34" s="14">
        <v>2</v>
      </c>
      <c r="W34" s="38">
        <f>COUNTIF($G34:$V34,"○")</f>
        <v>3</v>
      </c>
      <c r="X34" s="45"/>
      <c r="Y34" s="45">
        <f>COUNTIF($G34:$V34,"●")</f>
        <v>0</v>
      </c>
      <c r="Z34" s="45"/>
      <c r="AA34" s="45">
        <f>COUNTIF($G34:$V34,"△")</f>
        <v>0</v>
      </c>
      <c r="AB34" s="45"/>
      <c r="AC34" s="48">
        <f>W34*2+AA34</f>
        <v>6</v>
      </c>
      <c r="AD34" s="48"/>
      <c r="AE34" s="45">
        <f>L34+P34+T34</f>
        <v>49</v>
      </c>
      <c r="AF34" s="45"/>
      <c r="AG34" s="45">
        <f>N34+R34+V34</f>
        <v>15</v>
      </c>
      <c r="AH34" s="45"/>
      <c r="AI34" s="45">
        <f>AE34-AG34</f>
        <v>34</v>
      </c>
      <c r="AJ34" s="46"/>
      <c r="AK34" s="29">
        <f>AC34*1000+AI34</f>
        <v>6034</v>
      </c>
      <c r="AL34" s="51">
        <f>RANK(AK34,AK$34:AK$37)</f>
        <v>1</v>
      </c>
      <c r="AM34" s="52"/>
      <c r="AN34" s="38" t="str">
        <f>IF(AL34=1,"☆","")</f>
        <v>☆</v>
      </c>
      <c r="AO34" s="39"/>
    </row>
    <row r="35" spans="2:41" ht="13.5">
      <c r="B35" s="65" t="s">
        <v>34</v>
      </c>
      <c r="C35" s="45"/>
      <c r="D35" s="45"/>
      <c r="E35" s="45"/>
      <c r="F35" s="39"/>
      <c r="G35" s="15" t="str">
        <f>IF(H35&gt;J35,"○",IF(H35&lt;J35,"●","△"))</f>
        <v>●</v>
      </c>
      <c r="H35" s="7">
        <f>N34</f>
        <v>8</v>
      </c>
      <c r="I35" s="7" t="s">
        <v>0</v>
      </c>
      <c r="J35" s="7">
        <f>L34</f>
        <v>18</v>
      </c>
      <c r="K35" s="59"/>
      <c r="L35" s="59"/>
      <c r="M35" s="59"/>
      <c r="N35" s="59"/>
      <c r="O35" s="7" t="str">
        <f>IF(P35&gt;R35,"○",IF(P35&lt;R35,"●","△"))</f>
        <v>○</v>
      </c>
      <c r="P35" s="10">
        <v>13</v>
      </c>
      <c r="Q35" s="10" t="s">
        <v>0</v>
      </c>
      <c r="R35" s="30">
        <v>9</v>
      </c>
      <c r="S35" s="25" t="str">
        <f>IF(T35&gt;V35,"○",IF(T35&lt;V35,"●","△"))</f>
        <v>○</v>
      </c>
      <c r="T35" s="3">
        <v>11</v>
      </c>
      <c r="U35" s="3" t="s">
        <v>0</v>
      </c>
      <c r="V35" s="16">
        <v>5</v>
      </c>
      <c r="W35" s="40">
        <f>COUNTIF($G35:$V35,"○")</f>
        <v>2</v>
      </c>
      <c r="X35" s="34"/>
      <c r="Y35" s="34">
        <f>COUNTIF($G35:$V35,"●")</f>
        <v>1</v>
      </c>
      <c r="Z35" s="34"/>
      <c r="AA35" s="34">
        <f>COUNTIF($G35:$V35,"△")</f>
        <v>0</v>
      </c>
      <c r="AB35" s="34"/>
      <c r="AC35" s="35">
        <f>W35*2+AA35</f>
        <v>4</v>
      </c>
      <c r="AD35" s="35"/>
      <c r="AE35" s="34">
        <f>H35+P35+T35</f>
        <v>32</v>
      </c>
      <c r="AF35" s="34"/>
      <c r="AG35" s="34">
        <f>J35+R35+V35</f>
        <v>32</v>
      </c>
      <c r="AH35" s="34"/>
      <c r="AI35" s="34">
        <f>AE35-AG35</f>
        <v>0</v>
      </c>
      <c r="AJ35" s="47"/>
      <c r="AK35" s="27">
        <f>AC35*1000+AI35</f>
        <v>4000</v>
      </c>
      <c r="AL35" s="53">
        <f>RANK(AK35,AK$34:AK$37)</f>
        <v>2</v>
      </c>
      <c r="AM35" s="54"/>
      <c r="AN35" s="40">
        <f>IF(AL35=1,"☆","")</f>
      </c>
      <c r="AO35" s="41"/>
    </row>
    <row r="36" spans="2:41" ht="13.5">
      <c r="B36" s="65" t="s">
        <v>31</v>
      </c>
      <c r="C36" s="45"/>
      <c r="D36" s="45"/>
      <c r="E36" s="45"/>
      <c r="F36" s="39"/>
      <c r="G36" s="17" t="str">
        <f>IF(H36&gt;J36,"○",IF(H36&lt;J36,"●","△"))</f>
        <v>●</v>
      </c>
      <c r="H36" s="3">
        <f>R34</f>
        <v>5</v>
      </c>
      <c r="I36" s="3" t="s">
        <v>0</v>
      </c>
      <c r="J36" s="26">
        <f>P34</f>
        <v>17</v>
      </c>
      <c r="K36" s="3" t="str">
        <f>IF(L36&gt;N36,"○",IF(L36&lt;N36,"●","△"))</f>
        <v>●</v>
      </c>
      <c r="L36" s="3">
        <f>R35</f>
        <v>9</v>
      </c>
      <c r="M36" s="3" t="s">
        <v>0</v>
      </c>
      <c r="N36" s="26">
        <f>P35</f>
        <v>13</v>
      </c>
      <c r="O36" s="60"/>
      <c r="P36" s="60"/>
      <c r="Q36" s="60"/>
      <c r="R36" s="60"/>
      <c r="S36" s="7" t="str">
        <f>IF(T36&gt;V36,"○",IF(T36&lt;V36,"●","△"))</f>
        <v>○</v>
      </c>
      <c r="T36" s="7">
        <v>11</v>
      </c>
      <c r="U36" s="7" t="s">
        <v>0</v>
      </c>
      <c r="V36" s="14">
        <v>6</v>
      </c>
      <c r="W36" s="40">
        <f>COUNTIF($G36:$V36,"○")</f>
        <v>1</v>
      </c>
      <c r="X36" s="34"/>
      <c r="Y36" s="34">
        <f>COUNTIF($G36:$V36,"●")</f>
        <v>2</v>
      </c>
      <c r="Z36" s="34"/>
      <c r="AA36" s="34">
        <f>COUNTIF($G36:$V36,"△")</f>
        <v>0</v>
      </c>
      <c r="AB36" s="34"/>
      <c r="AC36" s="35">
        <f>W36*2+AA36</f>
        <v>2</v>
      </c>
      <c r="AD36" s="35"/>
      <c r="AE36" s="34">
        <f>H36+L36+T36</f>
        <v>25</v>
      </c>
      <c r="AF36" s="34"/>
      <c r="AG36" s="34">
        <f>J36+N36+V36</f>
        <v>36</v>
      </c>
      <c r="AH36" s="34"/>
      <c r="AI36" s="34">
        <f>AE36-AG36</f>
        <v>-11</v>
      </c>
      <c r="AJ36" s="47"/>
      <c r="AK36" s="29">
        <f>AC36*1000+AI36</f>
        <v>1989</v>
      </c>
      <c r="AL36" s="53">
        <f>RANK(AK36,AK$34:AK$37)</f>
        <v>3</v>
      </c>
      <c r="AM36" s="54"/>
      <c r="AN36" s="40">
        <f>IF(AL36=1,"☆","")</f>
      </c>
      <c r="AO36" s="41"/>
    </row>
    <row r="37" spans="2:41" ht="14.25" thickBot="1">
      <c r="B37" s="67" t="s">
        <v>38</v>
      </c>
      <c r="C37" s="68"/>
      <c r="D37" s="68"/>
      <c r="E37" s="68"/>
      <c r="F37" s="69"/>
      <c r="G37" s="20" t="str">
        <f>IF(H37&gt;J37,"○",IF(H37&lt;J37,"●","△"))</f>
        <v>●</v>
      </c>
      <c r="H37" s="18">
        <f>V34</f>
        <v>2</v>
      </c>
      <c r="I37" s="18" t="s">
        <v>0</v>
      </c>
      <c r="J37" s="19">
        <f>T34</f>
        <v>14</v>
      </c>
      <c r="K37" s="18" t="str">
        <f>IF(L37&gt;N37,"○",IF(L37&lt;N37,"●","△"))</f>
        <v>●</v>
      </c>
      <c r="L37" s="18">
        <f>V35</f>
        <v>5</v>
      </c>
      <c r="M37" s="18" t="s">
        <v>0</v>
      </c>
      <c r="N37" s="19">
        <f>T35</f>
        <v>11</v>
      </c>
      <c r="O37" s="18" t="str">
        <f>IF(P37&gt;R37,"○",IF(P37&lt;R37,"●","△"))</f>
        <v>●</v>
      </c>
      <c r="P37" s="8">
        <f>V36</f>
        <v>6</v>
      </c>
      <c r="Q37" s="8" t="s">
        <v>0</v>
      </c>
      <c r="R37" s="23">
        <f>T36</f>
        <v>11</v>
      </c>
      <c r="S37" s="61"/>
      <c r="T37" s="61"/>
      <c r="U37" s="61"/>
      <c r="V37" s="62"/>
      <c r="W37" s="42">
        <f>COUNTIF($G37:$V37,"○")</f>
        <v>0</v>
      </c>
      <c r="X37" s="33"/>
      <c r="Y37" s="33">
        <f>COUNTIF($G37:$V37,"●")</f>
        <v>3</v>
      </c>
      <c r="Z37" s="33"/>
      <c r="AA37" s="33">
        <f>COUNTIF($G37:$V37,"△")</f>
        <v>0</v>
      </c>
      <c r="AB37" s="33"/>
      <c r="AC37" s="44">
        <f>W37*2+AA37</f>
        <v>0</v>
      </c>
      <c r="AD37" s="44"/>
      <c r="AE37" s="33">
        <f>H37+L37+P37</f>
        <v>13</v>
      </c>
      <c r="AF37" s="33"/>
      <c r="AG37" s="33">
        <f>J37+N37+R37</f>
        <v>36</v>
      </c>
      <c r="AH37" s="33"/>
      <c r="AI37" s="33">
        <f>AE37-AG37</f>
        <v>-23</v>
      </c>
      <c r="AJ37" s="66"/>
      <c r="AK37" s="24">
        <f>AC37*1000+AI37</f>
        <v>-23</v>
      </c>
      <c r="AL37" s="55">
        <f>RANK(AK37,AK$34:AK$37)</f>
        <v>4</v>
      </c>
      <c r="AM37" s="56"/>
      <c r="AN37" s="42">
        <f>IF(AL37=1,"☆","")</f>
      </c>
      <c r="AO37" s="43"/>
    </row>
    <row r="38" ht="14.25" thickBot="1"/>
    <row r="39" spans="2:41" ht="14.25" thickBot="1">
      <c r="B39" s="64" t="s">
        <v>17</v>
      </c>
      <c r="C39" s="49"/>
      <c r="D39" s="49"/>
      <c r="E39" s="49"/>
      <c r="F39" s="37"/>
      <c r="G39" s="64" t="str">
        <f>B40</f>
        <v>明石城西</v>
      </c>
      <c r="H39" s="49"/>
      <c r="I39" s="49"/>
      <c r="J39" s="49"/>
      <c r="K39" s="49" t="str">
        <f>B41</f>
        <v>川西緑台</v>
      </c>
      <c r="L39" s="49"/>
      <c r="M39" s="49"/>
      <c r="N39" s="49"/>
      <c r="O39" s="63" t="str">
        <f>B42</f>
        <v>柏原</v>
      </c>
      <c r="P39" s="63"/>
      <c r="Q39" s="63"/>
      <c r="R39" s="63"/>
      <c r="S39" s="49" t="str">
        <f>B43</f>
        <v>武庫川大附B</v>
      </c>
      <c r="T39" s="49"/>
      <c r="U39" s="49"/>
      <c r="V39" s="37"/>
      <c r="W39" s="36" t="s">
        <v>1</v>
      </c>
      <c r="X39" s="49"/>
      <c r="Y39" s="49" t="s">
        <v>2</v>
      </c>
      <c r="Z39" s="49"/>
      <c r="AA39" s="49" t="s">
        <v>3</v>
      </c>
      <c r="AB39" s="49"/>
      <c r="AC39" s="49" t="s">
        <v>4</v>
      </c>
      <c r="AD39" s="49"/>
      <c r="AE39" s="50" t="s">
        <v>8</v>
      </c>
      <c r="AF39" s="36"/>
      <c r="AG39" s="50" t="s">
        <v>9</v>
      </c>
      <c r="AH39" s="36"/>
      <c r="AI39" s="49" t="s">
        <v>5</v>
      </c>
      <c r="AJ39" s="50"/>
      <c r="AK39" s="28"/>
      <c r="AL39" s="64" t="s">
        <v>6</v>
      </c>
      <c r="AM39" s="37"/>
      <c r="AN39" s="36" t="s">
        <v>10</v>
      </c>
      <c r="AO39" s="37"/>
    </row>
    <row r="40" spans="2:41" ht="13.5">
      <c r="B40" s="65" t="s">
        <v>20</v>
      </c>
      <c r="C40" s="45"/>
      <c r="D40" s="45"/>
      <c r="E40" s="45"/>
      <c r="F40" s="39"/>
      <c r="G40" s="57"/>
      <c r="H40" s="58"/>
      <c r="I40" s="58"/>
      <c r="J40" s="58"/>
      <c r="K40" s="7" t="str">
        <f>IF(L40&gt;N40,"○",IF(L40&lt;N40,"●","△"))</f>
        <v>○</v>
      </c>
      <c r="L40" s="7">
        <v>33</v>
      </c>
      <c r="M40" s="7" t="s">
        <v>0</v>
      </c>
      <c r="N40" s="7">
        <v>2</v>
      </c>
      <c r="O40" s="25" t="str">
        <f>IF(P40&gt;R40,"○",IF(P40&lt;R40,"●","△"))</f>
        <v>○</v>
      </c>
      <c r="P40" s="3">
        <v>35</v>
      </c>
      <c r="Q40" s="3" t="s">
        <v>0</v>
      </c>
      <c r="R40" s="26">
        <v>0</v>
      </c>
      <c r="S40" s="7" t="str">
        <f>IF(T40&gt;V40,"○",IF(T40&lt;V40,"●","△"))</f>
        <v>●</v>
      </c>
      <c r="T40" s="7">
        <v>14</v>
      </c>
      <c r="U40" s="7" t="s">
        <v>0</v>
      </c>
      <c r="V40" s="14">
        <v>26</v>
      </c>
      <c r="W40" s="38">
        <f>COUNTIF($G40:$V40,"○")</f>
        <v>2</v>
      </c>
      <c r="X40" s="45"/>
      <c r="Y40" s="45">
        <f>COUNTIF($G40:$V40,"●")</f>
        <v>1</v>
      </c>
      <c r="Z40" s="45"/>
      <c r="AA40" s="45">
        <f>COUNTIF($G40:$V40,"△")</f>
        <v>0</v>
      </c>
      <c r="AB40" s="45"/>
      <c r="AC40" s="48">
        <f>W40*2+AA40</f>
        <v>4</v>
      </c>
      <c r="AD40" s="48"/>
      <c r="AE40" s="45">
        <f>L40+P40+T40</f>
        <v>82</v>
      </c>
      <c r="AF40" s="45"/>
      <c r="AG40" s="45">
        <f>N40+R40+V40</f>
        <v>28</v>
      </c>
      <c r="AH40" s="45"/>
      <c r="AI40" s="45">
        <f>AE40-AG40</f>
        <v>54</v>
      </c>
      <c r="AJ40" s="46"/>
      <c r="AK40" s="29">
        <f>AC40*1000+AI40</f>
        <v>4054</v>
      </c>
      <c r="AL40" s="51">
        <f>RANK(AK40,AK$40:AK$43)</f>
        <v>2</v>
      </c>
      <c r="AM40" s="52"/>
      <c r="AN40" s="38">
        <f>IF(AL40=1,"☆","")</f>
      </c>
      <c r="AO40" s="39"/>
    </row>
    <row r="41" spans="2:41" ht="13.5">
      <c r="B41" s="65" t="s">
        <v>21</v>
      </c>
      <c r="C41" s="45"/>
      <c r="D41" s="45"/>
      <c r="E41" s="45"/>
      <c r="F41" s="39"/>
      <c r="G41" s="15" t="str">
        <f>IF(H41&gt;J41,"○",IF(H41&lt;J41,"●","△"))</f>
        <v>●</v>
      </c>
      <c r="H41" s="7">
        <f>N40</f>
        <v>2</v>
      </c>
      <c r="I41" s="7" t="s">
        <v>0</v>
      </c>
      <c r="J41" s="7">
        <f>L40</f>
        <v>33</v>
      </c>
      <c r="K41" s="59"/>
      <c r="L41" s="59"/>
      <c r="M41" s="59"/>
      <c r="N41" s="59"/>
      <c r="O41" s="7" t="str">
        <f>IF(P41&gt;R41,"○",IF(P41&lt;R41,"●","△"))</f>
        <v>○</v>
      </c>
      <c r="P41" s="10">
        <v>4</v>
      </c>
      <c r="Q41" s="10" t="s">
        <v>0</v>
      </c>
      <c r="R41" s="30">
        <v>2</v>
      </c>
      <c r="S41" s="25" t="str">
        <f>IF(T41&gt;V41,"○",IF(T41&lt;V41,"●","△"))</f>
        <v>●</v>
      </c>
      <c r="T41" s="3">
        <v>2</v>
      </c>
      <c r="U41" s="3" t="s">
        <v>0</v>
      </c>
      <c r="V41" s="16">
        <v>33</v>
      </c>
      <c r="W41" s="40">
        <f>COUNTIF($G41:$V41,"○")</f>
        <v>1</v>
      </c>
      <c r="X41" s="34"/>
      <c r="Y41" s="34">
        <f>COUNTIF($G41:$V41,"●")</f>
        <v>2</v>
      </c>
      <c r="Z41" s="34"/>
      <c r="AA41" s="34">
        <f>COUNTIF($G41:$V41,"△")</f>
        <v>0</v>
      </c>
      <c r="AB41" s="34"/>
      <c r="AC41" s="35">
        <f>W41*2+AA41</f>
        <v>2</v>
      </c>
      <c r="AD41" s="35"/>
      <c r="AE41" s="34">
        <f>H41+P41+T41</f>
        <v>8</v>
      </c>
      <c r="AF41" s="34"/>
      <c r="AG41" s="34">
        <f>J41+R41+V41</f>
        <v>68</v>
      </c>
      <c r="AH41" s="34"/>
      <c r="AI41" s="34">
        <f>AE41-AG41</f>
        <v>-60</v>
      </c>
      <c r="AJ41" s="47"/>
      <c r="AK41" s="27">
        <f>AC41*1000+AI41</f>
        <v>1940</v>
      </c>
      <c r="AL41" s="53">
        <f>RANK(AK41,AK$40:AK$43)</f>
        <v>3</v>
      </c>
      <c r="AM41" s="54"/>
      <c r="AN41" s="40">
        <f>IF(AL41=1,"☆","")</f>
      </c>
      <c r="AO41" s="41"/>
    </row>
    <row r="42" spans="2:41" ht="13.5">
      <c r="B42" s="65" t="s">
        <v>29</v>
      </c>
      <c r="C42" s="45"/>
      <c r="D42" s="45"/>
      <c r="E42" s="45"/>
      <c r="F42" s="39"/>
      <c r="G42" s="17" t="str">
        <f>IF(H42&gt;J42,"○",IF(H42&lt;J42,"●","△"))</f>
        <v>●</v>
      </c>
      <c r="H42" s="3">
        <f>R40</f>
        <v>0</v>
      </c>
      <c r="I42" s="3" t="s">
        <v>0</v>
      </c>
      <c r="J42" s="26">
        <f>P40</f>
        <v>35</v>
      </c>
      <c r="K42" s="3" t="str">
        <f>IF(L42&gt;N42,"○",IF(L42&lt;N42,"●","△"))</f>
        <v>●</v>
      </c>
      <c r="L42" s="3">
        <f>R41</f>
        <v>2</v>
      </c>
      <c r="M42" s="3" t="s">
        <v>0</v>
      </c>
      <c r="N42" s="26">
        <f>P41</f>
        <v>4</v>
      </c>
      <c r="O42" s="60"/>
      <c r="P42" s="60"/>
      <c r="Q42" s="60"/>
      <c r="R42" s="60"/>
      <c r="S42" s="7" t="str">
        <f>IF(T42&gt;V42,"○",IF(T42&lt;V42,"●","△"))</f>
        <v>●</v>
      </c>
      <c r="T42" s="7">
        <v>3</v>
      </c>
      <c r="U42" s="7" t="s">
        <v>0</v>
      </c>
      <c r="V42" s="14">
        <v>34</v>
      </c>
      <c r="W42" s="40">
        <f>COUNTIF($G42:$V42,"○")</f>
        <v>0</v>
      </c>
      <c r="X42" s="34"/>
      <c r="Y42" s="34">
        <f>COUNTIF($G42:$V42,"●")</f>
        <v>3</v>
      </c>
      <c r="Z42" s="34"/>
      <c r="AA42" s="34">
        <f>COUNTIF($G42:$V42,"△")</f>
        <v>0</v>
      </c>
      <c r="AB42" s="34"/>
      <c r="AC42" s="35">
        <f>W42*2+AA42</f>
        <v>0</v>
      </c>
      <c r="AD42" s="35"/>
      <c r="AE42" s="34">
        <f>H42+L42+T42</f>
        <v>5</v>
      </c>
      <c r="AF42" s="34"/>
      <c r="AG42" s="34">
        <f>J42+N42+V42</f>
        <v>73</v>
      </c>
      <c r="AH42" s="34"/>
      <c r="AI42" s="34">
        <f>AE42-AG42</f>
        <v>-68</v>
      </c>
      <c r="AJ42" s="47"/>
      <c r="AK42" s="29">
        <f>AC42*1000+AI42</f>
        <v>-68</v>
      </c>
      <c r="AL42" s="53">
        <f>RANK(AK42,AK$40:AK$43)</f>
        <v>4</v>
      </c>
      <c r="AM42" s="54"/>
      <c r="AN42" s="40">
        <f>IF(AL42=1,"☆","")</f>
      </c>
      <c r="AO42" s="41"/>
    </row>
    <row r="43" spans="2:41" ht="14.25" thickBot="1">
      <c r="B43" s="67" t="s">
        <v>46</v>
      </c>
      <c r="C43" s="68"/>
      <c r="D43" s="68"/>
      <c r="E43" s="68"/>
      <c r="F43" s="69"/>
      <c r="G43" s="20" t="str">
        <f>IF(H43&gt;J43,"○",IF(H43&lt;J43,"●","△"))</f>
        <v>○</v>
      </c>
      <c r="H43" s="18">
        <f>V40</f>
        <v>26</v>
      </c>
      <c r="I43" s="18" t="s">
        <v>0</v>
      </c>
      <c r="J43" s="19">
        <f>T40</f>
        <v>14</v>
      </c>
      <c r="K43" s="18" t="str">
        <f>IF(L43&gt;N43,"○",IF(L43&lt;N43,"●","△"))</f>
        <v>○</v>
      </c>
      <c r="L43" s="18">
        <f>V41</f>
        <v>33</v>
      </c>
      <c r="M43" s="18" t="s">
        <v>0</v>
      </c>
      <c r="N43" s="19">
        <f>T41</f>
        <v>2</v>
      </c>
      <c r="O43" s="18" t="str">
        <f>IF(P43&gt;R43,"○",IF(P43&lt;R43,"●","△"))</f>
        <v>○</v>
      </c>
      <c r="P43" s="8">
        <f>V42</f>
        <v>34</v>
      </c>
      <c r="Q43" s="8" t="s">
        <v>0</v>
      </c>
      <c r="R43" s="23">
        <f>T42</f>
        <v>3</v>
      </c>
      <c r="S43" s="61"/>
      <c r="T43" s="61"/>
      <c r="U43" s="61"/>
      <c r="V43" s="62"/>
      <c r="W43" s="42">
        <f>COUNTIF($G43:$V43,"○")</f>
        <v>3</v>
      </c>
      <c r="X43" s="33"/>
      <c r="Y43" s="33">
        <f>COUNTIF($G43:$V43,"●")</f>
        <v>0</v>
      </c>
      <c r="Z43" s="33"/>
      <c r="AA43" s="33">
        <f>COUNTIF($G43:$V43,"△")</f>
        <v>0</v>
      </c>
      <c r="AB43" s="33"/>
      <c r="AC43" s="44">
        <f>W43*2+AA43</f>
        <v>6</v>
      </c>
      <c r="AD43" s="44"/>
      <c r="AE43" s="33">
        <f>H43+L43+P43</f>
        <v>93</v>
      </c>
      <c r="AF43" s="33"/>
      <c r="AG43" s="33">
        <f>J43+N43+R43</f>
        <v>19</v>
      </c>
      <c r="AH43" s="33"/>
      <c r="AI43" s="33">
        <f>AE43-AG43</f>
        <v>74</v>
      </c>
      <c r="AJ43" s="66"/>
      <c r="AK43" s="24">
        <f>AC43*1000+AI43</f>
        <v>6074</v>
      </c>
      <c r="AL43" s="55">
        <f>RANK(AK43,AK$40:AK$43)</f>
        <v>1</v>
      </c>
      <c r="AM43" s="56"/>
      <c r="AN43" s="42" t="str">
        <f>IF(AL43=1,"☆","")</f>
        <v>☆</v>
      </c>
      <c r="AO43" s="43"/>
    </row>
    <row r="45" ht="13.5">
      <c r="AK45" s="1"/>
    </row>
    <row r="46" spans="2:37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AK46" s="1"/>
    </row>
    <row r="47" spans="2:37" ht="13.5">
      <c r="B47" s="71" t="s">
        <v>47</v>
      </c>
      <c r="C47" s="71"/>
      <c r="D47" s="71"/>
      <c r="E47" s="71"/>
      <c r="F47" s="71"/>
      <c r="G47" s="71"/>
      <c r="H47" s="71"/>
      <c r="I47" s="71"/>
      <c r="J47" s="71"/>
      <c r="AK47" s="1"/>
    </row>
    <row r="48" spans="2:37" ht="13.5">
      <c r="B48" s="71" t="s">
        <v>48</v>
      </c>
      <c r="C48" s="71"/>
      <c r="D48" s="71"/>
      <c r="E48" s="71"/>
      <c r="F48" s="71"/>
      <c r="G48" s="21"/>
      <c r="H48" s="21"/>
      <c r="I48" s="21"/>
      <c r="J48" s="21"/>
      <c r="K48" s="21"/>
      <c r="L48" s="21"/>
      <c r="M48" s="21"/>
      <c r="AK48" s="1"/>
    </row>
    <row r="49" spans="2:37" ht="13.5">
      <c r="B49" s="70" t="s">
        <v>24</v>
      </c>
      <c r="C49" s="70"/>
      <c r="D49" s="70"/>
      <c r="E49" s="70"/>
      <c r="F49" s="70"/>
      <c r="G49" s="21">
        <v>7</v>
      </c>
      <c r="H49" s="31" t="s">
        <v>49</v>
      </c>
      <c r="I49" s="21">
        <v>11</v>
      </c>
      <c r="J49" s="70" t="s">
        <v>22</v>
      </c>
      <c r="K49" s="70"/>
      <c r="L49" s="70"/>
      <c r="M49" s="70"/>
      <c r="N49" s="70"/>
      <c r="AK49" s="1"/>
    </row>
    <row r="50" spans="2:13" ht="13.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2:41" s="21" customFormat="1" ht="13.5">
      <c r="B51" s="70" t="s">
        <v>19</v>
      </c>
      <c r="C51" s="70"/>
      <c r="D51" s="70"/>
      <c r="E51" s="70"/>
      <c r="F51" s="70"/>
      <c r="G51" s="21">
        <v>16</v>
      </c>
      <c r="H51" s="31" t="s">
        <v>49</v>
      </c>
      <c r="I51" s="21">
        <v>9</v>
      </c>
      <c r="J51" s="70" t="s">
        <v>37</v>
      </c>
      <c r="K51" s="70"/>
      <c r="L51" s="70"/>
      <c r="M51" s="70"/>
      <c r="N51" s="70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2"/>
      <c r="AD51" s="22"/>
      <c r="AE51" s="7"/>
      <c r="AF51" s="7"/>
      <c r="AG51" s="7"/>
      <c r="AH51" s="7"/>
      <c r="AI51" s="7"/>
      <c r="AJ51" s="7"/>
      <c r="AK51" s="7"/>
      <c r="AL51" s="22"/>
      <c r="AM51" s="22"/>
      <c r="AN51" s="7"/>
      <c r="AO51" s="7"/>
    </row>
    <row r="52" spans="2:13" ht="13.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2:14" ht="13.5">
      <c r="B53" s="70" t="s">
        <v>40</v>
      </c>
      <c r="C53" s="70"/>
      <c r="D53" s="70"/>
      <c r="E53" s="70"/>
      <c r="F53" s="70"/>
      <c r="G53" s="21">
        <v>7</v>
      </c>
      <c r="H53" s="31" t="s">
        <v>49</v>
      </c>
      <c r="I53" s="21">
        <v>30</v>
      </c>
      <c r="J53" s="70" t="s">
        <v>46</v>
      </c>
      <c r="K53" s="70"/>
      <c r="L53" s="70"/>
      <c r="M53" s="70"/>
      <c r="N53" s="70"/>
    </row>
    <row r="54" spans="2:13" ht="13.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ht="13.5">
      <c r="B55" s="71" t="s">
        <v>50</v>
      </c>
      <c r="C55" s="71"/>
      <c r="D55" s="71"/>
      <c r="E55" s="71"/>
      <c r="F55" s="71"/>
      <c r="G55" s="21"/>
      <c r="H55" s="21"/>
      <c r="I55" s="21"/>
      <c r="J55" s="21"/>
      <c r="K55" s="21"/>
      <c r="L55" s="21"/>
      <c r="M55" s="21"/>
    </row>
    <row r="56" spans="2:14" ht="13.5">
      <c r="B56" s="70" t="s">
        <v>43</v>
      </c>
      <c r="C56" s="70"/>
      <c r="D56" s="70"/>
      <c r="E56" s="70"/>
      <c r="F56" s="70"/>
      <c r="G56" s="21">
        <v>16</v>
      </c>
      <c r="H56" s="32" t="s">
        <v>49</v>
      </c>
      <c r="I56" s="21">
        <v>4</v>
      </c>
      <c r="J56" s="70" t="s">
        <v>22</v>
      </c>
      <c r="K56" s="70"/>
      <c r="L56" s="70"/>
      <c r="M56" s="70"/>
      <c r="N56" s="70"/>
    </row>
    <row r="57" spans="2:13" ht="13.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2:14" ht="13.5">
      <c r="B58" s="70" t="s">
        <v>19</v>
      </c>
      <c r="C58" s="70"/>
      <c r="D58" s="70"/>
      <c r="E58" s="70"/>
      <c r="F58" s="70"/>
      <c r="G58" s="21">
        <v>9</v>
      </c>
      <c r="H58" s="32" t="s">
        <v>49</v>
      </c>
      <c r="I58" s="21">
        <v>31</v>
      </c>
      <c r="J58" s="70" t="s">
        <v>46</v>
      </c>
      <c r="K58" s="70"/>
      <c r="L58" s="70"/>
      <c r="M58" s="70"/>
      <c r="N58" s="70"/>
    </row>
    <row r="59" spans="2:13" ht="13.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2:13" ht="13.5">
      <c r="B60" s="71" t="s">
        <v>51</v>
      </c>
      <c r="C60" s="71"/>
      <c r="D60" s="71"/>
      <c r="E60" s="71"/>
      <c r="F60" s="71"/>
      <c r="G60" s="21"/>
      <c r="H60" s="21"/>
      <c r="I60" s="21"/>
      <c r="J60" s="21"/>
      <c r="K60" s="21"/>
      <c r="L60" s="21"/>
      <c r="M60" s="21"/>
    </row>
    <row r="61" spans="2:14" ht="13.5">
      <c r="B61" s="70" t="s">
        <v>22</v>
      </c>
      <c r="C61" s="70"/>
      <c r="D61" s="70"/>
      <c r="E61" s="70"/>
      <c r="F61" s="70"/>
      <c r="G61" s="21">
        <v>8</v>
      </c>
      <c r="H61" s="32" t="s">
        <v>49</v>
      </c>
      <c r="I61" s="21">
        <v>10</v>
      </c>
      <c r="J61" s="70" t="s">
        <v>19</v>
      </c>
      <c r="K61" s="70"/>
      <c r="L61" s="70"/>
      <c r="M61" s="70"/>
      <c r="N61" s="70"/>
    </row>
    <row r="63" spans="2:13" ht="13.5">
      <c r="B63" s="71" t="s">
        <v>52</v>
      </c>
      <c r="C63" s="71"/>
      <c r="D63" s="71"/>
      <c r="E63" s="71"/>
      <c r="F63" s="71"/>
      <c r="G63" s="32"/>
      <c r="H63" s="32"/>
      <c r="I63" s="32"/>
      <c r="J63" s="32"/>
      <c r="K63" s="32"/>
      <c r="L63" s="32"/>
      <c r="M63" s="32"/>
    </row>
    <row r="64" spans="2:14" ht="13.5">
      <c r="B64" s="70" t="s">
        <v>43</v>
      </c>
      <c r="C64" s="70"/>
      <c r="D64" s="70"/>
      <c r="E64" s="70"/>
      <c r="F64" s="70"/>
      <c r="G64" s="32">
        <v>8</v>
      </c>
      <c r="H64" s="32" t="s">
        <v>49</v>
      </c>
      <c r="I64" s="32">
        <v>21</v>
      </c>
      <c r="J64" s="70" t="s">
        <v>46</v>
      </c>
      <c r="K64" s="70"/>
      <c r="L64" s="70"/>
      <c r="M64" s="70"/>
      <c r="N64" s="70"/>
    </row>
  </sheetData>
  <sheetProtection/>
  <mergeCells count="425">
    <mergeCell ref="J64:N64"/>
    <mergeCell ref="B63:F63"/>
    <mergeCell ref="B64:F64"/>
    <mergeCell ref="J49:N49"/>
    <mergeCell ref="J51:N51"/>
    <mergeCell ref="J53:N53"/>
    <mergeCell ref="J56:N56"/>
    <mergeCell ref="J58:N58"/>
    <mergeCell ref="J61:N61"/>
    <mergeCell ref="B58:F58"/>
    <mergeCell ref="B60:F60"/>
    <mergeCell ref="B61:F61"/>
    <mergeCell ref="B53:F53"/>
    <mergeCell ref="B55:F55"/>
    <mergeCell ref="B56:F56"/>
    <mergeCell ref="B47:J47"/>
    <mergeCell ref="B48:F48"/>
    <mergeCell ref="B49:F49"/>
    <mergeCell ref="B51:F51"/>
    <mergeCell ref="AA42:AB42"/>
    <mergeCell ref="Y42:Z42"/>
    <mergeCell ref="AI43:AJ43"/>
    <mergeCell ref="AN43:AO43"/>
    <mergeCell ref="AC42:AD42"/>
    <mergeCell ref="Y40:Z40"/>
    <mergeCell ref="AA40:AB40"/>
    <mergeCell ref="Y43:Z43"/>
    <mergeCell ref="AA43:AB43"/>
    <mergeCell ref="AC43:AD43"/>
    <mergeCell ref="B42:F42"/>
    <mergeCell ref="O42:R42"/>
    <mergeCell ref="W42:X42"/>
    <mergeCell ref="B43:F43"/>
    <mergeCell ref="S43:V43"/>
    <mergeCell ref="W43:X43"/>
    <mergeCell ref="AL43:AM43"/>
    <mergeCell ref="AE42:AF42"/>
    <mergeCell ref="AG42:AH42"/>
    <mergeCell ref="AI42:AJ42"/>
    <mergeCell ref="AL42:AM42"/>
    <mergeCell ref="AN42:AO42"/>
    <mergeCell ref="AE43:AF43"/>
    <mergeCell ref="AG43:AH43"/>
    <mergeCell ref="B37:F37"/>
    <mergeCell ref="S37:V37"/>
    <mergeCell ref="W37:X37"/>
    <mergeCell ref="Y37:Z37"/>
    <mergeCell ref="AN40:AO40"/>
    <mergeCell ref="B41:F41"/>
    <mergeCell ref="K41:N41"/>
    <mergeCell ref="W41:X41"/>
    <mergeCell ref="Y41:Z41"/>
    <mergeCell ref="AA41:AB41"/>
    <mergeCell ref="AC41:AD41"/>
    <mergeCell ref="AE41:AF41"/>
    <mergeCell ref="AG41:AH41"/>
    <mergeCell ref="AI41:AJ41"/>
    <mergeCell ref="AL41:AM41"/>
    <mergeCell ref="AN41:AO41"/>
    <mergeCell ref="AC40:AD40"/>
    <mergeCell ref="AE40:AF40"/>
    <mergeCell ref="AG40:AH40"/>
    <mergeCell ref="AI40:AJ40"/>
    <mergeCell ref="AL40:AM40"/>
    <mergeCell ref="B40:F40"/>
    <mergeCell ref="G40:J40"/>
    <mergeCell ref="W40:X40"/>
    <mergeCell ref="AE39:AF39"/>
    <mergeCell ref="AG39:AH39"/>
    <mergeCell ref="AI39:AJ39"/>
    <mergeCell ref="AL39:AM39"/>
    <mergeCell ref="AN39:AO39"/>
    <mergeCell ref="AC37:AD37"/>
    <mergeCell ref="AE37:AF37"/>
    <mergeCell ref="AG37:AH37"/>
    <mergeCell ref="AI37:AJ37"/>
    <mergeCell ref="AL37:AM37"/>
    <mergeCell ref="B39:F39"/>
    <mergeCell ref="G39:J39"/>
    <mergeCell ref="K39:N39"/>
    <mergeCell ref="O39:R39"/>
    <mergeCell ref="S39:V39"/>
    <mergeCell ref="W39:X39"/>
    <mergeCell ref="Y39:Z39"/>
    <mergeCell ref="AA39:AB39"/>
    <mergeCell ref="AC39:AD39"/>
    <mergeCell ref="AA37:AB37"/>
    <mergeCell ref="AN35:AO35"/>
    <mergeCell ref="B36:F36"/>
    <mergeCell ref="O36:R36"/>
    <mergeCell ref="W36:X36"/>
    <mergeCell ref="Y36:Z36"/>
    <mergeCell ref="AA36:AB36"/>
    <mergeCell ref="AC36:AD36"/>
    <mergeCell ref="AE36:AF36"/>
    <mergeCell ref="AG36:AH36"/>
    <mergeCell ref="AI36:AJ36"/>
    <mergeCell ref="AL36:AM36"/>
    <mergeCell ref="AN36:AO36"/>
    <mergeCell ref="AC35:AD35"/>
    <mergeCell ref="AE35:AF35"/>
    <mergeCell ref="AG35:AH35"/>
    <mergeCell ref="AI35:AJ35"/>
    <mergeCell ref="AL35:AM35"/>
    <mergeCell ref="B35:F35"/>
    <mergeCell ref="K35:N35"/>
    <mergeCell ref="W35:X35"/>
    <mergeCell ref="Y35:Z35"/>
    <mergeCell ref="AA35:AB35"/>
    <mergeCell ref="AN37:AO37"/>
    <mergeCell ref="AI33:AJ33"/>
    <mergeCell ref="AL33:AM33"/>
    <mergeCell ref="AN33:AO33"/>
    <mergeCell ref="B34:F34"/>
    <mergeCell ref="G34:J34"/>
    <mergeCell ref="W34:X34"/>
    <mergeCell ref="Y34:Z34"/>
    <mergeCell ref="AA34:AB34"/>
    <mergeCell ref="AC34:AD34"/>
    <mergeCell ref="AE34:AF34"/>
    <mergeCell ref="AG34:AH34"/>
    <mergeCell ref="AI34:AJ34"/>
    <mergeCell ref="AL34:AM34"/>
    <mergeCell ref="AN34:AO34"/>
    <mergeCell ref="W33:X33"/>
    <mergeCell ref="Y33:Z33"/>
    <mergeCell ref="AA33:AB33"/>
    <mergeCell ref="AC33:AD33"/>
    <mergeCell ref="AE33:AF33"/>
    <mergeCell ref="B33:F33"/>
    <mergeCell ref="G33:J33"/>
    <mergeCell ref="K33:N33"/>
    <mergeCell ref="O33:R33"/>
    <mergeCell ref="S33:V33"/>
    <mergeCell ref="AN30:AO30"/>
    <mergeCell ref="B31:F31"/>
    <mergeCell ref="S31:V31"/>
    <mergeCell ref="W31:X31"/>
    <mergeCell ref="Y31:Z31"/>
    <mergeCell ref="AA31:AB31"/>
    <mergeCell ref="AC31:AD31"/>
    <mergeCell ref="AE31:AF31"/>
    <mergeCell ref="AG31:AH31"/>
    <mergeCell ref="AI31:AJ31"/>
    <mergeCell ref="AL31:AM31"/>
    <mergeCell ref="AG33:AH33"/>
    <mergeCell ref="AN31:AO31"/>
    <mergeCell ref="AC30:AD30"/>
    <mergeCell ref="AE30:AF30"/>
    <mergeCell ref="AG30:AH30"/>
    <mergeCell ref="AI30:AJ30"/>
    <mergeCell ref="AL30:AM30"/>
    <mergeCell ref="B30:F30"/>
    <mergeCell ref="O30:R30"/>
    <mergeCell ref="W30:X30"/>
    <mergeCell ref="Y30:Z30"/>
    <mergeCell ref="AA30:AB30"/>
    <mergeCell ref="B29:F29"/>
    <mergeCell ref="K29:N29"/>
    <mergeCell ref="W29:X29"/>
    <mergeCell ref="Y29:Z29"/>
    <mergeCell ref="AL29:AM29"/>
    <mergeCell ref="AN29:AO29"/>
    <mergeCell ref="AC28:AD28"/>
    <mergeCell ref="AE28:AF28"/>
    <mergeCell ref="AG28:AH28"/>
    <mergeCell ref="AI28:AJ28"/>
    <mergeCell ref="AL28:AM28"/>
    <mergeCell ref="AN28:AO28"/>
    <mergeCell ref="AI29:AJ29"/>
    <mergeCell ref="AE29:AF29"/>
    <mergeCell ref="AG29:AH29"/>
    <mergeCell ref="B28:F28"/>
    <mergeCell ref="G28:J28"/>
    <mergeCell ref="W28:X28"/>
    <mergeCell ref="Y28:Z28"/>
    <mergeCell ref="AA28:AB28"/>
    <mergeCell ref="AA29:AB29"/>
    <mergeCell ref="AC29:AD29"/>
    <mergeCell ref="AN25:AO25"/>
    <mergeCell ref="B27:F27"/>
    <mergeCell ref="G27:J27"/>
    <mergeCell ref="K27:N27"/>
    <mergeCell ref="O27:R27"/>
    <mergeCell ref="S27:V27"/>
    <mergeCell ref="W27:X27"/>
    <mergeCell ref="Y27:Z27"/>
    <mergeCell ref="AA27:AB27"/>
    <mergeCell ref="AC27:AD27"/>
    <mergeCell ref="AE27:AF27"/>
    <mergeCell ref="Y23:Z23"/>
    <mergeCell ref="AG27:AH27"/>
    <mergeCell ref="AI27:AJ27"/>
    <mergeCell ref="AL27:AM27"/>
    <mergeCell ref="AN27:AO27"/>
    <mergeCell ref="AC25:AD25"/>
    <mergeCell ref="AE25:AF25"/>
    <mergeCell ref="AG25:AH25"/>
    <mergeCell ref="AI25:AJ25"/>
    <mergeCell ref="AL25:AM25"/>
    <mergeCell ref="AI24:AJ24"/>
    <mergeCell ref="B25:F25"/>
    <mergeCell ref="S25:V25"/>
    <mergeCell ref="W25:X25"/>
    <mergeCell ref="Y25:Z25"/>
    <mergeCell ref="AC24:AD24"/>
    <mergeCell ref="AL24:AM24"/>
    <mergeCell ref="O21:R21"/>
    <mergeCell ref="AA25:AB25"/>
    <mergeCell ref="B23:F23"/>
    <mergeCell ref="K23:N23"/>
    <mergeCell ref="W23:X23"/>
    <mergeCell ref="B24:F24"/>
    <mergeCell ref="O24:R24"/>
    <mergeCell ref="W24:X24"/>
    <mergeCell ref="Y24:Z24"/>
    <mergeCell ref="AA24:AB24"/>
    <mergeCell ref="AN24:AO24"/>
    <mergeCell ref="AC23:AD23"/>
    <mergeCell ref="AE23:AF23"/>
    <mergeCell ref="AG23:AH23"/>
    <mergeCell ref="AI23:AJ23"/>
    <mergeCell ref="AL23:AM23"/>
    <mergeCell ref="AN23:AO23"/>
    <mergeCell ref="AE24:AF24"/>
    <mergeCell ref="AG24:AH24"/>
    <mergeCell ref="AA23:AB23"/>
    <mergeCell ref="AA18:AB18"/>
    <mergeCell ref="AG21:AH21"/>
    <mergeCell ref="AI21:AJ21"/>
    <mergeCell ref="AL21:AM21"/>
    <mergeCell ref="AN21:AO21"/>
    <mergeCell ref="AE22:AF22"/>
    <mergeCell ref="AG22:AH22"/>
    <mergeCell ref="AI22:AJ22"/>
    <mergeCell ref="AL22:AM22"/>
    <mergeCell ref="B22:F22"/>
    <mergeCell ref="G22:J22"/>
    <mergeCell ref="W22:X22"/>
    <mergeCell ref="Y22:Z22"/>
    <mergeCell ref="AA22:AB22"/>
    <mergeCell ref="AC22:AD22"/>
    <mergeCell ref="Y18:Z18"/>
    <mergeCell ref="AN22:AO22"/>
    <mergeCell ref="W21:X21"/>
    <mergeCell ref="Y21:Z21"/>
    <mergeCell ref="AA21:AB21"/>
    <mergeCell ref="AC21:AD21"/>
    <mergeCell ref="AE21:AF21"/>
    <mergeCell ref="AI19:AJ19"/>
    <mergeCell ref="AN19:AO19"/>
    <mergeCell ref="AC18:AD18"/>
    <mergeCell ref="B21:F21"/>
    <mergeCell ref="G21:J21"/>
    <mergeCell ref="K21:N21"/>
    <mergeCell ref="Y16:Z16"/>
    <mergeCell ref="AA16:AB16"/>
    <mergeCell ref="S21:V21"/>
    <mergeCell ref="B18:F18"/>
    <mergeCell ref="O18:R18"/>
    <mergeCell ref="W18:X18"/>
    <mergeCell ref="B19:F19"/>
    <mergeCell ref="S19:V19"/>
    <mergeCell ref="W19:X19"/>
    <mergeCell ref="Y19:Z19"/>
    <mergeCell ref="AA19:AB19"/>
    <mergeCell ref="AC19:AD19"/>
    <mergeCell ref="AL19:AM19"/>
    <mergeCell ref="AE18:AF18"/>
    <mergeCell ref="AG18:AH18"/>
    <mergeCell ref="AI18:AJ18"/>
    <mergeCell ref="AL18:AM18"/>
    <mergeCell ref="AN18:AO18"/>
    <mergeCell ref="AE19:AF19"/>
    <mergeCell ref="AG19:AH19"/>
    <mergeCell ref="B13:F13"/>
    <mergeCell ref="S13:V13"/>
    <mergeCell ref="W13:X13"/>
    <mergeCell ref="Y13:Z13"/>
    <mergeCell ref="AN16:AO16"/>
    <mergeCell ref="B17:F17"/>
    <mergeCell ref="K17:N17"/>
    <mergeCell ref="W17:X17"/>
    <mergeCell ref="Y17:Z17"/>
    <mergeCell ref="AA17:AB17"/>
    <mergeCell ref="AC17:AD17"/>
    <mergeCell ref="AE17:AF17"/>
    <mergeCell ref="AG17:AH17"/>
    <mergeCell ref="AI17:AJ17"/>
    <mergeCell ref="AL17:AM17"/>
    <mergeCell ref="AN17:AO17"/>
    <mergeCell ref="AC16:AD16"/>
    <mergeCell ref="AE16:AF16"/>
    <mergeCell ref="AG16:AH16"/>
    <mergeCell ref="AI16:AJ16"/>
    <mergeCell ref="AL16:AM16"/>
    <mergeCell ref="B16:F16"/>
    <mergeCell ref="G16:J16"/>
    <mergeCell ref="W16:X16"/>
    <mergeCell ref="AE15:AF15"/>
    <mergeCell ref="AG15:AH15"/>
    <mergeCell ref="AI15:AJ15"/>
    <mergeCell ref="AL15:AM15"/>
    <mergeCell ref="AN15:AO15"/>
    <mergeCell ref="AC13:AD13"/>
    <mergeCell ref="AE13:AF13"/>
    <mergeCell ref="AG13:AH13"/>
    <mergeCell ref="AI13:AJ13"/>
    <mergeCell ref="AL13:AM13"/>
    <mergeCell ref="B15:F15"/>
    <mergeCell ref="G15:J15"/>
    <mergeCell ref="K15:N15"/>
    <mergeCell ref="O15:R15"/>
    <mergeCell ref="S15:V15"/>
    <mergeCell ref="W15:X15"/>
    <mergeCell ref="Y15:Z15"/>
    <mergeCell ref="AA15:AB15"/>
    <mergeCell ref="AC15:AD15"/>
    <mergeCell ref="AA13:AB13"/>
    <mergeCell ref="AN11:AO11"/>
    <mergeCell ref="B12:F12"/>
    <mergeCell ref="O12:R12"/>
    <mergeCell ref="W12:X12"/>
    <mergeCell ref="Y12:Z12"/>
    <mergeCell ref="AA12:AB12"/>
    <mergeCell ref="AC12:AD12"/>
    <mergeCell ref="AE12:AF12"/>
    <mergeCell ref="AG12:AH12"/>
    <mergeCell ref="AI12:AJ12"/>
    <mergeCell ref="AL12:AM12"/>
    <mergeCell ref="AN12:AO12"/>
    <mergeCell ref="AC11:AD11"/>
    <mergeCell ref="AE11:AF11"/>
    <mergeCell ref="AG11:AH11"/>
    <mergeCell ref="AI11:AJ11"/>
    <mergeCell ref="AL11:AM11"/>
    <mergeCell ref="B11:F11"/>
    <mergeCell ref="K11:N11"/>
    <mergeCell ref="W11:X11"/>
    <mergeCell ref="Y11:Z11"/>
    <mergeCell ref="AA11:AB11"/>
    <mergeCell ref="AN13:AO13"/>
    <mergeCell ref="AL9:AM9"/>
    <mergeCell ref="AN9:AO9"/>
    <mergeCell ref="B10:F10"/>
    <mergeCell ref="G10:J10"/>
    <mergeCell ref="W10:X10"/>
    <mergeCell ref="Y10:Z10"/>
    <mergeCell ref="AA10:AB10"/>
    <mergeCell ref="AC10:AD10"/>
    <mergeCell ref="AE10:AF10"/>
    <mergeCell ref="AG10:AH10"/>
    <mergeCell ref="AI10:AJ10"/>
    <mergeCell ref="AL10:AM10"/>
    <mergeCell ref="AN10:AO10"/>
    <mergeCell ref="AA9:AB9"/>
    <mergeCell ref="AC9:AD9"/>
    <mergeCell ref="AE9:AF9"/>
    <mergeCell ref="AG9:AH9"/>
    <mergeCell ref="AI9:AJ9"/>
    <mergeCell ref="K9:N9"/>
    <mergeCell ref="O9:R9"/>
    <mergeCell ref="S9:V9"/>
    <mergeCell ref="W9:X9"/>
    <mergeCell ref="Y9:Z9"/>
    <mergeCell ref="B5:F5"/>
    <mergeCell ref="B6:F6"/>
    <mergeCell ref="B7:F7"/>
    <mergeCell ref="Y5:Z5"/>
    <mergeCell ref="W7:X7"/>
    <mergeCell ref="G3:J3"/>
    <mergeCell ref="B9:F9"/>
    <mergeCell ref="G9:J9"/>
    <mergeCell ref="AL3:AM3"/>
    <mergeCell ref="AE3:AF3"/>
    <mergeCell ref="AG3:AH3"/>
    <mergeCell ref="B3:F3"/>
    <mergeCell ref="B4:F4"/>
    <mergeCell ref="AI6:AJ6"/>
    <mergeCell ref="AI7:AJ7"/>
    <mergeCell ref="AG4:AH4"/>
    <mergeCell ref="K3:N3"/>
    <mergeCell ref="O3:R3"/>
    <mergeCell ref="S3:V3"/>
    <mergeCell ref="AC3:AD3"/>
    <mergeCell ref="W3:X3"/>
    <mergeCell ref="Y3:Z3"/>
    <mergeCell ref="AA3:AB3"/>
    <mergeCell ref="AL4:AM4"/>
    <mergeCell ref="AL5:AM5"/>
    <mergeCell ref="AL6:AM6"/>
    <mergeCell ref="AL7:AM7"/>
    <mergeCell ref="G4:J4"/>
    <mergeCell ref="K5:N5"/>
    <mergeCell ref="O6:R6"/>
    <mergeCell ref="S7:V7"/>
    <mergeCell ref="W5:X5"/>
    <mergeCell ref="AE4:AF4"/>
    <mergeCell ref="AA5:AB5"/>
    <mergeCell ref="W6:X6"/>
    <mergeCell ref="Y6:Z6"/>
    <mergeCell ref="AA6:AB6"/>
    <mergeCell ref="W4:X4"/>
    <mergeCell ref="Y4:Z4"/>
    <mergeCell ref="AA4:AB4"/>
    <mergeCell ref="AN3:AO3"/>
    <mergeCell ref="AN4:AO4"/>
    <mergeCell ref="AN5:AO5"/>
    <mergeCell ref="AN6:AO6"/>
    <mergeCell ref="AN7:AO7"/>
    <mergeCell ref="AC7:AD7"/>
    <mergeCell ref="AI4:AJ4"/>
    <mergeCell ref="AI5:AJ5"/>
    <mergeCell ref="AC4:AD4"/>
    <mergeCell ref="AI3:AJ3"/>
    <mergeCell ref="Y7:Z7"/>
    <mergeCell ref="AA7:AB7"/>
    <mergeCell ref="AE5:AF5"/>
    <mergeCell ref="AG5:AH5"/>
    <mergeCell ref="AE6:AF6"/>
    <mergeCell ref="AG6:AH6"/>
    <mergeCell ref="AE7:AF7"/>
    <mergeCell ref="AG7:AH7"/>
    <mergeCell ref="AC5:AD5"/>
    <mergeCell ref="AC6:A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　伸良</dc:creator>
  <cp:keywords/>
  <dc:description/>
  <cp:lastModifiedBy>U.Nobuyoshi</cp:lastModifiedBy>
  <dcterms:created xsi:type="dcterms:W3CDTF">2011-08-01T11:15:22Z</dcterms:created>
  <dcterms:modified xsi:type="dcterms:W3CDTF">2014-08-12T08:40:01Z</dcterms:modified>
  <cp:category/>
  <cp:version/>
  <cp:contentType/>
  <cp:contentStatus/>
</cp:coreProperties>
</file>