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9705" yWindow="65521" windowWidth="95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<sst xmlns="http://schemas.openxmlformats.org/spreadsheetml/2006/main" count="313" uniqueCount="80">
  <si>
    <t>-</t>
  </si>
  <si>
    <t>勝</t>
  </si>
  <si>
    <t>負</t>
  </si>
  <si>
    <t>分</t>
  </si>
  <si>
    <t>勝点</t>
  </si>
  <si>
    <t>得失点</t>
  </si>
  <si>
    <t>順位</t>
  </si>
  <si>
    <t>-</t>
  </si>
  <si>
    <t>総得点</t>
  </si>
  <si>
    <t>総失点</t>
  </si>
  <si>
    <t>予選通過</t>
  </si>
  <si>
    <t>県尼崎</t>
  </si>
  <si>
    <t>川西北陵</t>
  </si>
  <si>
    <t>明石城西</t>
  </si>
  <si>
    <t>川西緑台</t>
  </si>
  <si>
    <t>加古川北</t>
  </si>
  <si>
    <t>六甲アイランド</t>
  </si>
  <si>
    <t>神戸商業</t>
  </si>
  <si>
    <t>宝塚北</t>
  </si>
  <si>
    <t>明石北</t>
  </si>
  <si>
    <t>園田学園</t>
  </si>
  <si>
    <t>加古川南</t>
  </si>
  <si>
    <t>須磨東</t>
  </si>
  <si>
    <t>鳴尾</t>
  </si>
  <si>
    <t>伊川谷北</t>
  </si>
  <si>
    <t>伊丹北</t>
  </si>
  <si>
    <t>県伊丹</t>
  </si>
  <si>
    <t>明石清水</t>
  </si>
  <si>
    <t>県西宮</t>
  </si>
  <si>
    <t>市西宮</t>
  </si>
  <si>
    <t>明石西</t>
  </si>
  <si>
    <t>-</t>
  </si>
  <si>
    <t>葺合</t>
  </si>
  <si>
    <t>武庫川大附B</t>
  </si>
  <si>
    <t>決勝トーナメント</t>
  </si>
  <si>
    <t>１回戦</t>
  </si>
  <si>
    <t>-</t>
  </si>
  <si>
    <t>準決勝</t>
  </si>
  <si>
    <t>３位決定戦</t>
  </si>
  <si>
    <t>決勝戦</t>
  </si>
  <si>
    <t>夙川学院</t>
  </si>
  <si>
    <t>東灘</t>
  </si>
  <si>
    <t>明石南</t>
  </si>
  <si>
    <t>川西明峰</t>
  </si>
  <si>
    <t>北須磨</t>
  </si>
  <si>
    <t>宝塚西</t>
  </si>
  <si>
    <t>神港橘</t>
  </si>
  <si>
    <t>１位　イ－ウ</t>
  </si>
  <si>
    <t>２位　イ－ウ</t>
  </si>
  <si>
    <t>３位　イ－ウ</t>
  </si>
  <si>
    <t>明石</t>
  </si>
  <si>
    <t>神戸科技</t>
  </si>
  <si>
    <t>ア　リーグ</t>
  </si>
  <si>
    <t>イ　リーグ</t>
  </si>
  <si>
    <t>ウ　リーグ</t>
  </si>
  <si>
    <t>エ　リーグ</t>
  </si>
  <si>
    <t>オ　リーグ</t>
  </si>
  <si>
    <t>武庫川大附A</t>
  </si>
  <si>
    <t>カ　リーグ</t>
  </si>
  <si>
    <t>神戸北</t>
  </si>
  <si>
    <t>キ　リーグ</t>
  </si>
  <si>
    <t>親和</t>
  </si>
  <si>
    <t>兵庫工業</t>
  </si>
  <si>
    <t>ク　リーグ</t>
  </si>
  <si>
    <t>柏原</t>
  </si>
  <si>
    <t>１位　キ－ク</t>
  </si>
  <si>
    <t>２位　キ－ク</t>
  </si>
  <si>
    <t>３位　キ－ク</t>
  </si>
  <si>
    <t>ケ　リーグ</t>
  </si>
  <si>
    <t>コ　リーグ</t>
  </si>
  <si>
    <t>神戸星城</t>
  </si>
  <si>
    <t>１位　ケ－コ</t>
  </si>
  <si>
    <t>２位　ケ－コ</t>
  </si>
  <si>
    <t>３位　ケ－コ</t>
  </si>
  <si>
    <t>阪神地区合同チーム</t>
  </si>
  <si>
    <t>阪神地区合同チームの試合結果はリーグ戦の結果には反映されません</t>
  </si>
  <si>
    <t>サ　リーグ</t>
  </si>
  <si>
    <t>※川西緑台が決勝トーナメントに進みます</t>
  </si>
  <si>
    <t>※親和が決勝トーナメントに進みます</t>
  </si>
  <si>
    <t>※明石北が決勝トーナメントに進みます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</si>
</sst>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 diagonalDown="1">
      <left style="thin"/>
      <right style="thin"/>
      <top style="thin"/>
      <bottom style="medium"/>
      <diagonal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/>
      <diagonal style="medium"/>
    </border>
    <border diagonalDown="1">
      <left style="medium"/>
      <right style="thin"/>
      <top/>
      <bottom style="thin"/>
      <diagonal style="medium"/>
    </border>
    <border diagonalDown="1">
      <left style="thin"/>
      <right style="thin"/>
      <top/>
      <bottom style="thin"/>
      <diagonal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medium"/>
    </border>
    <border diagonalDown="1">
      <left style="thin"/>
      <right style="medium"/>
      <top style="thin"/>
      <bottom style="medium"/>
      <diagonal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0" xfId="0" applyAlignment="1">
      <alignment horizontal="center" vertical="top" shrinkToFit="1"/>
    </xf>
    <xf numFmtId="0" fontId="0" fillId="0" borderId="18" xfId="0" applyBorder="1" applyAlignment="1">
      <alignment vertical="top" wrapTex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vertical="center" shrinkToFit="1"/>
    </xf>
    <xf numFmtId="0" fontId="36" fillId="0" borderId="0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1" fillId="0" borderId="36" xfId="0" applyFont="1" applyBorder="1" applyAlignment="1">
      <alignment horizontal="center" vertical="center" shrinkToFit="1"/>
    </xf>
    <xf numFmtId="0" fontId="31" fillId="0" borderId="29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1" fillId="0" borderId="37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1" fillId="0" borderId="35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 shrinkToFit="1"/>
    </xf>
    <xf numFmtId="0" fontId="31" fillId="0" borderId="41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31" fillId="0" borderId="48" xfId="0" applyFont="1" applyBorder="1" applyAlignment="1">
      <alignment horizontal="center" vertical="center" shrinkToFit="1"/>
    </xf>
    <xf numFmtId="0" fontId="31" fillId="0" borderId="4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31" fillId="0" borderId="53" xfId="0" applyFont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31" fillId="0" borderId="52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1" fillId="0" borderId="54" xfId="0" applyFont="1" applyBorder="1" applyAlignment="1">
      <alignment horizontal="center" vertical="center" shrinkToFit="1"/>
    </xf>
    <xf numFmtId="0" fontId="31" fillId="0" borderId="42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B104"/>
  <sheetViews>
    <sheetView showGridLines="0" showRowColHeaders="0" tabSelected="1" zoomScalePageLayoutView="0" workbookViewId="0" topLeftCell="A79">
      <selection activeCell="AA100" sqref="AA100"/>
    </sheetView>
  </sheetViews>
  <sheetFormatPr defaultColWidth="2.57421875" defaultRowHeight="15"/>
  <cols>
    <col min="1" max="36" width="2.57421875" style="1" customWidth="1"/>
    <col min="37" max="37" width="2.57421875" style="17" hidden="1" customWidth="1"/>
    <col min="38" max="16384" width="2.57421875" style="1" customWidth="1"/>
  </cols>
  <sheetData>
    <row r="2" ht="14.25" thickBot="1"/>
    <row r="3" spans="2:41" ht="14.25" thickBot="1">
      <c r="B3" s="98" t="s">
        <v>52</v>
      </c>
      <c r="C3" s="99"/>
      <c r="D3" s="99"/>
      <c r="E3" s="99"/>
      <c r="F3" s="72"/>
      <c r="G3" s="98" t="str">
        <f>B4</f>
        <v>夙川学院</v>
      </c>
      <c r="H3" s="99"/>
      <c r="I3" s="99"/>
      <c r="J3" s="99"/>
      <c r="K3" s="99" t="str">
        <f>B5</f>
        <v>宝塚北</v>
      </c>
      <c r="L3" s="99"/>
      <c r="M3" s="99"/>
      <c r="N3" s="99"/>
      <c r="O3" s="99" t="str">
        <f>B6</f>
        <v>明石南</v>
      </c>
      <c r="P3" s="99"/>
      <c r="Q3" s="99"/>
      <c r="R3" s="99"/>
      <c r="S3" s="99" t="str">
        <f>B7</f>
        <v>県西宮</v>
      </c>
      <c r="T3" s="99"/>
      <c r="U3" s="99"/>
      <c r="V3" s="72"/>
      <c r="W3" s="71" t="s">
        <v>1</v>
      </c>
      <c r="X3" s="99"/>
      <c r="Y3" s="99" t="s">
        <v>2</v>
      </c>
      <c r="Z3" s="99"/>
      <c r="AA3" s="99" t="s">
        <v>3</v>
      </c>
      <c r="AB3" s="99"/>
      <c r="AC3" s="99" t="s">
        <v>4</v>
      </c>
      <c r="AD3" s="99"/>
      <c r="AE3" s="97" t="s">
        <v>8</v>
      </c>
      <c r="AF3" s="71"/>
      <c r="AG3" s="97" t="s">
        <v>9</v>
      </c>
      <c r="AH3" s="71"/>
      <c r="AI3" s="99" t="s">
        <v>5</v>
      </c>
      <c r="AJ3" s="97"/>
      <c r="AK3" s="24"/>
      <c r="AL3" s="98" t="s">
        <v>6</v>
      </c>
      <c r="AM3" s="72"/>
      <c r="AN3" s="71" t="s">
        <v>10</v>
      </c>
      <c r="AO3" s="72"/>
    </row>
    <row r="4" spans="2:41" ht="13.5">
      <c r="B4" s="84" t="s">
        <v>40</v>
      </c>
      <c r="C4" s="85"/>
      <c r="D4" s="85"/>
      <c r="E4" s="85"/>
      <c r="F4" s="83"/>
      <c r="G4" s="90"/>
      <c r="H4" s="91"/>
      <c r="I4" s="91"/>
      <c r="J4" s="91"/>
      <c r="K4" s="5" t="str">
        <f>IF(L4&gt;N4,"○",IF(L4&lt;N4,"●","△"))</f>
        <v>○</v>
      </c>
      <c r="L4" s="5">
        <v>22</v>
      </c>
      <c r="M4" s="5" t="s">
        <v>0</v>
      </c>
      <c r="N4" s="5">
        <v>4</v>
      </c>
      <c r="O4" s="34" t="str">
        <f>IF(P4&gt;R4,"○",IF(P4&lt;R4,"●","△"))</f>
        <v>○</v>
      </c>
      <c r="P4" s="8">
        <v>33</v>
      </c>
      <c r="Q4" s="8" t="s">
        <v>0</v>
      </c>
      <c r="R4" s="30">
        <v>4</v>
      </c>
      <c r="S4" s="5" t="str">
        <f>IF(T4&gt;V4,"○",IF(T4&lt;V4,"●","△"))</f>
        <v>○</v>
      </c>
      <c r="T4" s="5">
        <v>33</v>
      </c>
      <c r="U4" s="5" t="s">
        <v>0</v>
      </c>
      <c r="V4" s="10">
        <v>1</v>
      </c>
      <c r="W4" s="82">
        <f>COUNTIF($G4:$V4,"○")</f>
        <v>3</v>
      </c>
      <c r="X4" s="85"/>
      <c r="Y4" s="85">
        <f>COUNTIF($G4:$V4,"●")</f>
        <v>0</v>
      </c>
      <c r="Z4" s="85"/>
      <c r="AA4" s="85">
        <f>COUNTIF($G4:$V4,"△")</f>
        <v>0</v>
      </c>
      <c r="AB4" s="85"/>
      <c r="AC4" s="109">
        <f>W4*2+AA4</f>
        <v>6</v>
      </c>
      <c r="AD4" s="109"/>
      <c r="AE4" s="85">
        <f>L4+P4+T4</f>
        <v>88</v>
      </c>
      <c r="AF4" s="85"/>
      <c r="AG4" s="85">
        <f>N4+R4+V4</f>
        <v>9</v>
      </c>
      <c r="AH4" s="85"/>
      <c r="AI4" s="85">
        <f>AE4-AG4</f>
        <v>79</v>
      </c>
      <c r="AJ4" s="107"/>
      <c r="AK4" s="25">
        <f>AC4*1000+AI4</f>
        <v>6079</v>
      </c>
      <c r="AL4" s="80">
        <f>RANK(AK4,AK$4:AK$7)</f>
        <v>1</v>
      </c>
      <c r="AM4" s="81"/>
      <c r="AN4" s="82" t="str">
        <f>IF(AL4=1,"☆","")</f>
        <v>☆</v>
      </c>
      <c r="AO4" s="83"/>
    </row>
    <row r="5" spans="2:41" ht="13.5">
      <c r="B5" s="84" t="s">
        <v>18</v>
      </c>
      <c r="C5" s="85"/>
      <c r="D5" s="85"/>
      <c r="E5" s="85"/>
      <c r="F5" s="83"/>
      <c r="G5" s="11" t="str">
        <f>IF(H5&gt;J5,"○",IF(H5&lt;J5,"●","△"))</f>
        <v>●</v>
      </c>
      <c r="H5" s="5">
        <f>N4</f>
        <v>4</v>
      </c>
      <c r="I5" s="5" t="s">
        <v>0</v>
      </c>
      <c r="J5" s="5">
        <f>L4</f>
        <v>22</v>
      </c>
      <c r="K5" s="86"/>
      <c r="L5" s="86"/>
      <c r="M5" s="86"/>
      <c r="N5" s="86"/>
      <c r="O5" s="5" t="str">
        <f>IF(P5&gt;R5,"○",IF(P5&lt;R5,"●","△"))</f>
        <v>○</v>
      </c>
      <c r="P5" s="8">
        <v>3</v>
      </c>
      <c r="Q5" s="8" t="s">
        <v>0</v>
      </c>
      <c r="R5" s="9">
        <v>2</v>
      </c>
      <c r="S5" s="2" t="str">
        <f>IF(T5&gt;V5,"○",IF(T5&lt;V5,"●","△"))</f>
        <v>○</v>
      </c>
      <c r="T5" s="3">
        <v>10</v>
      </c>
      <c r="U5" s="3" t="s">
        <v>0</v>
      </c>
      <c r="V5" s="12">
        <v>0</v>
      </c>
      <c r="W5" s="67">
        <f>COUNTIF($G5:$V5,"○")</f>
        <v>2</v>
      </c>
      <c r="X5" s="105"/>
      <c r="Y5" s="105">
        <f>COUNTIF($G5:$V5,"●")</f>
        <v>1</v>
      </c>
      <c r="Z5" s="105"/>
      <c r="AA5" s="105">
        <f>COUNTIF($G5:$V5,"△")</f>
        <v>0</v>
      </c>
      <c r="AB5" s="105"/>
      <c r="AC5" s="108">
        <f>W5*2+AA5</f>
        <v>4</v>
      </c>
      <c r="AD5" s="108"/>
      <c r="AE5" s="105">
        <f>H5+P5+T5</f>
        <v>17</v>
      </c>
      <c r="AF5" s="105"/>
      <c r="AG5" s="105">
        <f>J5+R5+V5</f>
        <v>24</v>
      </c>
      <c r="AH5" s="105"/>
      <c r="AI5" s="105">
        <f>AE5-AG5</f>
        <v>-7</v>
      </c>
      <c r="AJ5" s="66"/>
      <c r="AK5" s="23">
        <f>AC5*1000+AI5</f>
        <v>3993</v>
      </c>
      <c r="AL5" s="68">
        <f>RANK(AK5,AK$4:AK$7)</f>
        <v>2</v>
      </c>
      <c r="AM5" s="69"/>
      <c r="AN5" s="67">
        <f>IF(AL5=1,"☆","")</f>
      </c>
      <c r="AO5" s="70"/>
    </row>
    <row r="6" spans="2:41" ht="13.5">
      <c r="B6" s="84" t="s">
        <v>42</v>
      </c>
      <c r="C6" s="85"/>
      <c r="D6" s="85"/>
      <c r="E6" s="85"/>
      <c r="F6" s="83"/>
      <c r="G6" s="13" t="str">
        <f>IF(H6&gt;J6,"○",IF(H6&lt;J6,"●","△"))</f>
        <v>●</v>
      </c>
      <c r="H6" s="3">
        <f>R4</f>
        <v>4</v>
      </c>
      <c r="I6" s="3" t="s">
        <v>0</v>
      </c>
      <c r="J6" s="4">
        <f>P4</f>
        <v>33</v>
      </c>
      <c r="K6" s="3" t="str">
        <f>IF(L6&gt;N6,"○",IF(L6&lt;N6,"●","△"))</f>
        <v>●</v>
      </c>
      <c r="L6" s="3">
        <f>R5</f>
        <v>2</v>
      </c>
      <c r="M6" s="3" t="s">
        <v>7</v>
      </c>
      <c r="N6" s="4">
        <f>P5</f>
        <v>3</v>
      </c>
      <c r="O6" s="110"/>
      <c r="P6" s="110"/>
      <c r="Q6" s="110"/>
      <c r="R6" s="110"/>
      <c r="S6" s="5" t="str">
        <f>IF(T6&gt;V6,"○",IF(T6&lt;V6,"●","△"))</f>
        <v>○</v>
      </c>
      <c r="T6" s="5">
        <v>15</v>
      </c>
      <c r="U6" s="5" t="s">
        <v>0</v>
      </c>
      <c r="V6" s="10">
        <v>4</v>
      </c>
      <c r="W6" s="67">
        <f>COUNTIF($G6:$V6,"○")</f>
        <v>1</v>
      </c>
      <c r="X6" s="105"/>
      <c r="Y6" s="105">
        <f>COUNTIF($G6:$V6,"●")</f>
        <v>2</v>
      </c>
      <c r="Z6" s="105"/>
      <c r="AA6" s="105">
        <f>COUNTIF($G6:$V6,"△")</f>
        <v>0</v>
      </c>
      <c r="AB6" s="105"/>
      <c r="AC6" s="108">
        <f>W6*2+AA6</f>
        <v>2</v>
      </c>
      <c r="AD6" s="108"/>
      <c r="AE6" s="105">
        <f>H6+L6+T6</f>
        <v>21</v>
      </c>
      <c r="AF6" s="105"/>
      <c r="AG6" s="105">
        <f>J6+N6+V6</f>
        <v>40</v>
      </c>
      <c r="AH6" s="105"/>
      <c r="AI6" s="105">
        <f>AE6-AG6</f>
        <v>-19</v>
      </c>
      <c r="AJ6" s="66"/>
      <c r="AK6" s="25">
        <f>AC6*1000+AI6</f>
        <v>1981</v>
      </c>
      <c r="AL6" s="80">
        <f>RANK(AK6,AK$4:AK$7)</f>
        <v>3</v>
      </c>
      <c r="AM6" s="81"/>
      <c r="AN6" s="67">
        <f>IF(AL6=1,"☆","")</f>
      </c>
      <c r="AO6" s="70"/>
    </row>
    <row r="7" spans="2:41" ht="14.25" thickBot="1">
      <c r="B7" s="73" t="s">
        <v>28</v>
      </c>
      <c r="C7" s="74"/>
      <c r="D7" s="74"/>
      <c r="E7" s="74"/>
      <c r="F7" s="75"/>
      <c r="G7" s="16" t="str">
        <f>IF(H7&gt;J7,"○",IF(H7&lt;J7,"●","△"))</f>
        <v>●</v>
      </c>
      <c r="H7" s="14">
        <f>V4</f>
        <v>1</v>
      </c>
      <c r="I7" s="14" t="s">
        <v>0</v>
      </c>
      <c r="J7" s="15">
        <f>T4</f>
        <v>33</v>
      </c>
      <c r="K7" s="14" t="str">
        <f>IF(L7&gt;N7,"○",IF(L7&lt;N7,"●","△"))</f>
        <v>●</v>
      </c>
      <c r="L7" s="14">
        <f>V5</f>
        <v>0</v>
      </c>
      <c r="M7" s="14" t="s">
        <v>7</v>
      </c>
      <c r="N7" s="15">
        <f>T5</f>
        <v>10</v>
      </c>
      <c r="O7" s="14" t="str">
        <f>IF(P7&gt;R7,"○",IF(P7&lt;R7,"●","△"))</f>
        <v>●</v>
      </c>
      <c r="P7" s="6">
        <f>V6</f>
        <v>4</v>
      </c>
      <c r="Q7" s="6" t="s">
        <v>7</v>
      </c>
      <c r="R7" s="7">
        <f>T6</f>
        <v>15</v>
      </c>
      <c r="S7" s="76"/>
      <c r="T7" s="76"/>
      <c r="U7" s="76"/>
      <c r="V7" s="111"/>
      <c r="W7" s="62">
        <f>COUNTIF($G7:$V7,"○")</f>
        <v>0</v>
      </c>
      <c r="X7" s="101"/>
      <c r="Y7" s="101">
        <f>COUNTIF($G7:$V7,"●")</f>
        <v>3</v>
      </c>
      <c r="Z7" s="101"/>
      <c r="AA7" s="101">
        <f>COUNTIF($G7:$V7,"△")</f>
        <v>0</v>
      </c>
      <c r="AB7" s="101"/>
      <c r="AC7" s="106">
        <f>W7*2+AA7</f>
        <v>0</v>
      </c>
      <c r="AD7" s="106"/>
      <c r="AE7" s="101">
        <f>H7+L7+P7</f>
        <v>5</v>
      </c>
      <c r="AF7" s="101"/>
      <c r="AG7" s="101">
        <f>J7+N7+R7</f>
        <v>58</v>
      </c>
      <c r="AH7" s="101"/>
      <c r="AI7" s="101">
        <f>AE7-AG7</f>
        <v>-53</v>
      </c>
      <c r="AJ7" s="61"/>
      <c r="AK7" s="20">
        <f>AC7*1000+AI7</f>
        <v>-53</v>
      </c>
      <c r="AL7" s="102">
        <f>RANK(AK7,AK$4:AK$7)</f>
        <v>4</v>
      </c>
      <c r="AM7" s="103"/>
      <c r="AN7" s="62">
        <f>IF(AL7=1,"☆","")</f>
      </c>
      <c r="AO7" s="65"/>
    </row>
    <row r="8" ht="14.25" thickBot="1"/>
    <row r="9" spans="2:41" ht="14.25" thickBot="1">
      <c r="B9" s="98" t="s">
        <v>53</v>
      </c>
      <c r="C9" s="99"/>
      <c r="D9" s="99"/>
      <c r="E9" s="99"/>
      <c r="F9" s="72"/>
      <c r="G9" s="98" t="str">
        <f>B10</f>
        <v>六甲アイランド</v>
      </c>
      <c r="H9" s="99"/>
      <c r="I9" s="99"/>
      <c r="J9" s="99"/>
      <c r="K9" s="99" t="str">
        <f>B11</f>
        <v>川西緑台</v>
      </c>
      <c r="L9" s="99"/>
      <c r="M9" s="99"/>
      <c r="N9" s="99"/>
      <c r="O9" s="99" t="str">
        <f>B12</f>
        <v>明石城西</v>
      </c>
      <c r="P9" s="99"/>
      <c r="Q9" s="99"/>
      <c r="R9" s="99"/>
      <c r="S9" s="51"/>
      <c r="T9" s="52"/>
      <c r="U9" s="52"/>
      <c r="V9" s="53"/>
      <c r="W9" s="100" t="s">
        <v>1</v>
      </c>
      <c r="X9" s="71"/>
      <c r="Y9" s="97" t="s">
        <v>2</v>
      </c>
      <c r="Z9" s="71"/>
      <c r="AA9" s="97" t="s">
        <v>3</v>
      </c>
      <c r="AB9" s="71"/>
      <c r="AC9" s="97" t="s">
        <v>4</v>
      </c>
      <c r="AD9" s="71"/>
      <c r="AE9" s="97" t="s">
        <v>8</v>
      </c>
      <c r="AF9" s="71"/>
      <c r="AG9" s="97" t="s">
        <v>9</v>
      </c>
      <c r="AH9" s="71"/>
      <c r="AI9" s="97" t="s">
        <v>5</v>
      </c>
      <c r="AJ9" s="71"/>
      <c r="AK9" s="29"/>
      <c r="AL9" s="98" t="s">
        <v>6</v>
      </c>
      <c r="AM9" s="72"/>
      <c r="AN9" s="71" t="s">
        <v>10</v>
      </c>
      <c r="AO9" s="72"/>
    </row>
    <row r="10" spans="2:41" ht="13.5">
      <c r="B10" s="84" t="s">
        <v>16</v>
      </c>
      <c r="C10" s="85"/>
      <c r="D10" s="85"/>
      <c r="E10" s="85"/>
      <c r="F10" s="83"/>
      <c r="G10" s="90"/>
      <c r="H10" s="91"/>
      <c r="I10" s="91"/>
      <c r="J10" s="91"/>
      <c r="K10" s="5" t="str">
        <f>IF(L10&gt;N10,"○",IF(L10&lt;N10,"●","△"))</f>
        <v>●</v>
      </c>
      <c r="L10" s="5">
        <v>12</v>
      </c>
      <c r="M10" s="5" t="s">
        <v>31</v>
      </c>
      <c r="N10" s="5">
        <v>14</v>
      </c>
      <c r="O10" s="34" t="str">
        <f>IF(P10&gt;R10,"○",IF(P10&lt;R10,"●","△"))</f>
        <v>○</v>
      </c>
      <c r="P10" s="8">
        <v>13</v>
      </c>
      <c r="Q10" s="8" t="s">
        <v>31</v>
      </c>
      <c r="R10" s="30">
        <v>2</v>
      </c>
      <c r="S10" s="5"/>
      <c r="T10" s="5"/>
      <c r="U10" s="5"/>
      <c r="V10" s="10"/>
      <c r="W10" s="92">
        <f>COUNTIF($G10:$V10,"○")</f>
        <v>1</v>
      </c>
      <c r="X10" s="93"/>
      <c r="Y10" s="94">
        <f>COUNTIF($G10:$V10,"●")</f>
        <v>1</v>
      </c>
      <c r="Z10" s="93"/>
      <c r="AA10" s="94">
        <f>COUNTIF($G10:$V10,"△")</f>
        <v>0</v>
      </c>
      <c r="AB10" s="93"/>
      <c r="AC10" s="95">
        <f>W10*2+AA10</f>
        <v>2</v>
      </c>
      <c r="AD10" s="96"/>
      <c r="AE10" s="94">
        <f>L10+P10+T10</f>
        <v>25</v>
      </c>
      <c r="AF10" s="93"/>
      <c r="AG10" s="94">
        <f>N10+R10+V10</f>
        <v>16</v>
      </c>
      <c r="AH10" s="93"/>
      <c r="AI10" s="94">
        <f>AE10-AG10</f>
        <v>9</v>
      </c>
      <c r="AJ10" s="93"/>
      <c r="AK10" s="31">
        <f>AC10*1000+AI10</f>
        <v>2009</v>
      </c>
      <c r="AL10" s="80">
        <f>RANK(AK10,AK$10:AK$12)</f>
        <v>2</v>
      </c>
      <c r="AM10" s="81"/>
      <c r="AN10" s="82">
        <f>IF(AL10=1,"☆","")</f>
      </c>
      <c r="AO10" s="83"/>
    </row>
    <row r="11" spans="2:41" ht="13.5">
      <c r="B11" s="84" t="s">
        <v>14</v>
      </c>
      <c r="C11" s="85"/>
      <c r="D11" s="85"/>
      <c r="E11" s="85"/>
      <c r="F11" s="83"/>
      <c r="G11" s="11" t="str">
        <f>IF(H11&gt;J11,"○",IF(H11&lt;J11,"●","△"))</f>
        <v>○</v>
      </c>
      <c r="H11" s="5">
        <f>N10</f>
        <v>14</v>
      </c>
      <c r="I11" s="5" t="s">
        <v>31</v>
      </c>
      <c r="J11" s="5">
        <f>L10</f>
        <v>12</v>
      </c>
      <c r="K11" s="86"/>
      <c r="L11" s="86"/>
      <c r="M11" s="86"/>
      <c r="N11" s="86"/>
      <c r="O11" s="5" t="str">
        <f>IF(P11&gt;R11,"○",IF(P11&lt;R11,"●","△"))</f>
        <v>○</v>
      </c>
      <c r="P11" s="8">
        <v>18</v>
      </c>
      <c r="Q11" s="8" t="s">
        <v>31</v>
      </c>
      <c r="R11" s="30">
        <v>2</v>
      </c>
      <c r="S11" s="35"/>
      <c r="T11" s="3"/>
      <c r="U11" s="3"/>
      <c r="V11" s="12"/>
      <c r="W11" s="87">
        <f>COUNTIF($G11:$V11,"○")</f>
        <v>2</v>
      </c>
      <c r="X11" s="67"/>
      <c r="Y11" s="66">
        <f>COUNTIF($G11:$V11,"●")</f>
        <v>0</v>
      </c>
      <c r="Z11" s="67"/>
      <c r="AA11" s="66">
        <f>COUNTIF($G11:$V11,"△")</f>
        <v>0</v>
      </c>
      <c r="AB11" s="67"/>
      <c r="AC11" s="88">
        <f>W11*2+AA11</f>
        <v>4</v>
      </c>
      <c r="AD11" s="89"/>
      <c r="AE11" s="66">
        <f>H11+P11+T11</f>
        <v>32</v>
      </c>
      <c r="AF11" s="67"/>
      <c r="AG11" s="66">
        <f>J11+R11+V11</f>
        <v>14</v>
      </c>
      <c r="AH11" s="67"/>
      <c r="AI11" s="66">
        <f>AE11-AG11</f>
        <v>18</v>
      </c>
      <c r="AJ11" s="67"/>
      <c r="AK11" s="32">
        <f>AC11*1000+AI11</f>
        <v>4018</v>
      </c>
      <c r="AL11" s="68">
        <f>RANK(AK11,AK$10:AK$12)</f>
        <v>1</v>
      </c>
      <c r="AM11" s="69"/>
      <c r="AN11" s="67" t="str">
        <f>IF(AL11=1,"☆","")</f>
        <v>☆</v>
      </c>
      <c r="AO11" s="70"/>
    </row>
    <row r="12" spans="2:41" ht="14.25" thickBot="1">
      <c r="B12" s="73" t="s">
        <v>13</v>
      </c>
      <c r="C12" s="74"/>
      <c r="D12" s="74"/>
      <c r="E12" s="74"/>
      <c r="F12" s="75"/>
      <c r="G12" s="49" t="str">
        <f>IF(H12&gt;J12,"○",IF(H12&lt;J12,"●","△"))</f>
        <v>●</v>
      </c>
      <c r="H12" s="6">
        <f>R10</f>
        <v>2</v>
      </c>
      <c r="I12" s="6" t="s">
        <v>31</v>
      </c>
      <c r="J12" s="33">
        <f>P10</f>
        <v>13</v>
      </c>
      <c r="K12" s="6" t="str">
        <f>IF(L12&gt;N12,"○",IF(L12&lt;N12,"●","△"))</f>
        <v>●</v>
      </c>
      <c r="L12" s="6">
        <f>R11</f>
        <v>2</v>
      </c>
      <c r="M12" s="6" t="s">
        <v>31</v>
      </c>
      <c r="N12" s="33">
        <f>P11</f>
        <v>18</v>
      </c>
      <c r="O12" s="76"/>
      <c r="P12" s="76"/>
      <c r="Q12" s="76"/>
      <c r="R12" s="76"/>
      <c r="S12" s="14"/>
      <c r="T12" s="14"/>
      <c r="U12" s="14"/>
      <c r="V12" s="50"/>
      <c r="W12" s="77">
        <f>COUNTIF($G12:$V12,"○")</f>
        <v>0</v>
      </c>
      <c r="X12" s="62"/>
      <c r="Y12" s="61">
        <f>COUNTIF($G12:$V12,"●")</f>
        <v>2</v>
      </c>
      <c r="Z12" s="62"/>
      <c r="AA12" s="61">
        <f>COUNTIF($G12:$V12,"△")</f>
        <v>0</v>
      </c>
      <c r="AB12" s="62"/>
      <c r="AC12" s="78">
        <f>W12*2+AA12</f>
        <v>0</v>
      </c>
      <c r="AD12" s="79"/>
      <c r="AE12" s="61">
        <f>H12+L12+T12</f>
        <v>4</v>
      </c>
      <c r="AF12" s="62"/>
      <c r="AG12" s="61">
        <f>J12+N12+V12</f>
        <v>31</v>
      </c>
      <c r="AH12" s="62"/>
      <c r="AI12" s="61">
        <f>AE12-AG12</f>
        <v>-27</v>
      </c>
      <c r="AJ12" s="62"/>
      <c r="AK12" s="36">
        <f>AC12*1000+AI12</f>
        <v>-27</v>
      </c>
      <c r="AL12" s="63">
        <f>RANK(AK12,AK$10:AK$12)</f>
        <v>3</v>
      </c>
      <c r="AM12" s="64"/>
      <c r="AN12" s="62">
        <f>IF(AL12=1,"☆","")</f>
      </c>
      <c r="AO12" s="65"/>
    </row>
    <row r="13" ht="14.25" thickBot="1"/>
    <row r="14" spans="2:41" ht="14.25" thickBot="1">
      <c r="B14" s="98" t="s">
        <v>54</v>
      </c>
      <c r="C14" s="99"/>
      <c r="D14" s="99"/>
      <c r="E14" s="99"/>
      <c r="F14" s="72"/>
      <c r="G14" s="98" t="str">
        <f>B15</f>
        <v>市西宮</v>
      </c>
      <c r="H14" s="99"/>
      <c r="I14" s="99"/>
      <c r="J14" s="99"/>
      <c r="K14" s="99" t="str">
        <f>B16</f>
        <v>加古川南</v>
      </c>
      <c r="L14" s="99"/>
      <c r="M14" s="99"/>
      <c r="N14" s="99"/>
      <c r="O14" s="99" t="str">
        <f>B17</f>
        <v>神港橘</v>
      </c>
      <c r="P14" s="99"/>
      <c r="Q14" s="99"/>
      <c r="R14" s="99"/>
      <c r="S14" s="97"/>
      <c r="T14" s="112"/>
      <c r="U14" s="112"/>
      <c r="V14" s="113"/>
      <c r="W14" s="71" t="s">
        <v>1</v>
      </c>
      <c r="X14" s="99"/>
      <c r="Y14" s="99" t="s">
        <v>2</v>
      </c>
      <c r="Z14" s="99"/>
      <c r="AA14" s="99" t="s">
        <v>3</v>
      </c>
      <c r="AB14" s="99"/>
      <c r="AC14" s="99" t="s">
        <v>4</v>
      </c>
      <c r="AD14" s="99"/>
      <c r="AE14" s="97" t="s">
        <v>8</v>
      </c>
      <c r="AF14" s="71"/>
      <c r="AG14" s="97" t="s">
        <v>9</v>
      </c>
      <c r="AH14" s="71"/>
      <c r="AI14" s="99" t="s">
        <v>5</v>
      </c>
      <c r="AJ14" s="97"/>
      <c r="AK14" s="29"/>
      <c r="AL14" s="98" t="s">
        <v>6</v>
      </c>
      <c r="AM14" s="72"/>
      <c r="AN14" s="71" t="s">
        <v>10</v>
      </c>
      <c r="AO14" s="72"/>
    </row>
    <row r="15" spans="2:41" ht="13.5">
      <c r="B15" s="84" t="s">
        <v>29</v>
      </c>
      <c r="C15" s="85"/>
      <c r="D15" s="85"/>
      <c r="E15" s="85"/>
      <c r="F15" s="83"/>
      <c r="G15" s="90"/>
      <c r="H15" s="91"/>
      <c r="I15" s="91"/>
      <c r="J15" s="91"/>
      <c r="K15" s="5" t="str">
        <f>IF(L15&gt;N15,"○",IF(L15&lt;N15,"●","△"))</f>
        <v>○</v>
      </c>
      <c r="L15" s="5">
        <v>15</v>
      </c>
      <c r="M15" s="5" t="s">
        <v>0</v>
      </c>
      <c r="N15" s="5">
        <v>9</v>
      </c>
      <c r="O15" s="34" t="str">
        <f>IF(P15&gt;R15,"○",IF(P15&lt;R15,"●","△"))</f>
        <v>○</v>
      </c>
      <c r="P15" s="8">
        <v>15</v>
      </c>
      <c r="Q15" s="8" t="s">
        <v>0</v>
      </c>
      <c r="R15" s="30">
        <v>7</v>
      </c>
      <c r="S15" s="5"/>
      <c r="T15" s="5"/>
      <c r="U15" s="5"/>
      <c r="V15" s="10"/>
      <c r="W15" s="82">
        <f>COUNTIF($G15:$V15,"○")</f>
        <v>2</v>
      </c>
      <c r="X15" s="85"/>
      <c r="Y15" s="85">
        <f>COUNTIF($G15:$V15,"●")</f>
        <v>0</v>
      </c>
      <c r="Z15" s="85"/>
      <c r="AA15" s="85">
        <f>COUNTIF($G15:$V15,"△")</f>
        <v>0</v>
      </c>
      <c r="AB15" s="85"/>
      <c r="AC15" s="109">
        <f>W15*2+AA15</f>
        <v>4</v>
      </c>
      <c r="AD15" s="109"/>
      <c r="AE15" s="85">
        <f>L15+P15+T15</f>
        <v>30</v>
      </c>
      <c r="AF15" s="85"/>
      <c r="AG15" s="85">
        <f>N15+R15+V15</f>
        <v>16</v>
      </c>
      <c r="AH15" s="85"/>
      <c r="AI15" s="85">
        <f>AE15-AG15</f>
        <v>14</v>
      </c>
      <c r="AJ15" s="107"/>
      <c r="AK15" s="31">
        <f>AC15*1000+AI15</f>
        <v>4014</v>
      </c>
      <c r="AL15" s="80">
        <f>RANK(AK15,AK$15:AK$17)</f>
        <v>1</v>
      </c>
      <c r="AM15" s="81"/>
      <c r="AN15" s="82" t="str">
        <f>IF(AL15=1,"☆","")</f>
        <v>☆</v>
      </c>
      <c r="AO15" s="83"/>
    </row>
    <row r="16" spans="2:41" ht="13.5">
      <c r="B16" s="84" t="s">
        <v>21</v>
      </c>
      <c r="C16" s="85"/>
      <c r="D16" s="85"/>
      <c r="E16" s="85"/>
      <c r="F16" s="83"/>
      <c r="G16" s="11" t="str">
        <f>IF(H16&gt;J16,"○",IF(H16&lt;J16,"●","△"))</f>
        <v>●</v>
      </c>
      <c r="H16" s="5">
        <f>N15</f>
        <v>9</v>
      </c>
      <c r="I16" s="5" t="s">
        <v>0</v>
      </c>
      <c r="J16" s="5">
        <f>L15</f>
        <v>15</v>
      </c>
      <c r="K16" s="86"/>
      <c r="L16" s="86"/>
      <c r="M16" s="86"/>
      <c r="N16" s="86"/>
      <c r="O16" s="5" t="str">
        <f>IF(P16&gt;R16,"○",IF(P16&lt;R16,"●","△"))</f>
        <v>△</v>
      </c>
      <c r="P16" s="8">
        <v>5</v>
      </c>
      <c r="Q16" s="8" t="s">
        <v>0</v>
      </c>
      <c r="R16" s="30">
        <v>5</v>
      </c>
      <c r="S16" s="35"/>
      <c r="T16" s="3"/>
      <c r="U16" s="3"/>
      <c r="V16" s="12"/>
      <c r="W16" s="67">
        <f>COUNTIF($G16:$V16,"○")</f>
        <v>0</v>
      </c>
      <c r="X16" s="105"/>
      <c r="Y16" s="105">
        <f>COUNTIF($G16:$V16,"●")</f>
        <v>1</v>
      </c>
      <c r="Z16" s="105"/>
      <c r="AA16" s="105">
        <f>COUNTIF($G16:$V16,"△")</f>
        <v>1</v>
      </c>
      <c r="AB16" s="105"/>
      <c r="AC16" s="108">
        <f>W16*2+AA16</f>
        <v>1</v>
      </c>
      <c r="AD16" s="108"/>
      <c r="AE16" s="105">
        <f>H16+P16+T16</f>
        <v>14</v>
      </c>
      <c r="AF16" s="105"/>
      <c r="AG16" s="105">
        <f>J16+R16+V16</f>
        <v>20</v>
      </c>
      <c r="AH16" s="105"/>
      <c r="AI16" s="105">
        <f>AE16-AG16</f>
        <v>-6</v>
      </c>
      <c r="AJ16" s="66"/>
      <c r="AK16" s="32">
        <f>AC16*1000+AI16</f>
        <v>994</v>
      </c>
      <c r="AL16" s="68">
        <f>RANK(AK16,AK$15:AK$17)</f>
        <v>2</v>
      </c>
      <c r="AM16" s="69"/>
      <c r="AN16" s="67">
        <f>IF(AL16=1,"☆","")</f>
      </c>
      <c r="AO16" s="70"/>
    </row>
    <row r="17" spans="2:41" ht="14.25" thickBot="1">
      <c r="B17" s="73" t="s">
        <v>46</v>
      </c>
      <c r="C17" s="74"/>
      <c r="D17" s="74"/>
      <c r="E17" s="74"/>
      <c r="F17" s="75"/>
      <c r="G17" s="49" t="str">
        <f>IF(H17&gt;J17,"○",IF(H17&lt;J17,"●","△"))</f>
        <v>●</v>
      </c>
      <c r="H17" s="6">
        <f>R15</f>
        <v>7</v>
      </c>
      <c r="I17" s="6" t="s">
        <v>0</v>
      </c>
      <c r="J17" s="33">
        <f>P15</f>
        <v>15</v>
      </c>
      <c r="K17" s="6" t="str">
        <f>IF(L17&gt;N17,"○",IF(L17&lt;N17,"●","△"))</f>
        <v>△</v>
      </c>
      <c r="L17" s="6">
        <f>R16</f>
        <v>5</v>
      </c>
      <c r="M17" s="6" t="s">
        <v>0</v>
      </c>
      <c r="N17" s="33">
        <f>P16</f>
        <v>5</v>
      </c>
      <c r="O17" s="76"/>
      <c r="P17" s="76"/>
      <c r="Q17" s="76"/>
      <c r="R17" s="76"/>
      <c r="S17" s="14"/>
      <c r="T17" s="14"/>
      <c r="U17" s="14"/>
      <c r="V17" s="50"/>
      <c r="W17" s="62">
        <f>COUNTIF($G17:$V17,"○")</f>
        <v>0</v>
      </c>
      <c r="X17" s="101"/>
      <c r="Y17" s="101">
        <f>COUNTIF($G17:$V17,"●")</f>
        <v>1</v>
      </c>
      <c r="Z17" s="101"/>
      <c r="AA17" s="101">
        <f>COUNTIF($G17:$V17,"△")</f>
        <v>1</v>
      </c>
      <c r="AB17" s="101"/>
      <c r="AC17" s="106">
        <f>W17*2+AA17</f>
        <v>1</v>
      </c>
      <c r="AD17" s="106"/>
      <c r="AE17" s="101">
        <f>H17+L17+T17</f>
        <v>12</v>
      </c>
      <c r="AF17" s="101"/>
      <c r="AG17" s="101">
        <f>J17+N17+V17</f>
        <v>20</v>
      </c>
      <c r="AH17" s="101"/>
      <c r="AI17" s="101">
        <f>AE17-AG17</f>
        <v>-8</v>
      </c>
      <c r="AJ17" s="61"/>
      <c r="AK17" s="36">
        <f>AC17*1000+AI17</f>
        <v>992</v>
      </c>
      <c r="AL17" s="102">
        <f>RANK(AK17,AK$15:AK$17)</f>
        <v>3</v>
      </c>
      <c r="AM17" s="103"/>
      <c r="AN17" s="62">
        <f>IF(AL17=1,"☆","")</f>
      </c>
      <c r="AO17" s="65"/>
    </row>
    <row r="18" spans="2:41" s="37" customFormat="1" ht="13.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8"/>
      <c r="AD18" s="18"/>
      <c r="AE18" s="5"/>
      <c r="AF18" s="5"/>
      <c r="AG18" s="5"/>
      <c r="AH18" s="5"/>
      <c r="AI18" s="5"/>
      <c r="AJ18" s="5"/>
      <c r="AK18" s="5"/>
      <c r="AL18" s="18"/>
      <c r="AM18" s="18"/>
      <c r="AN18" s="5"/>
      <c r="AO18" s="5"/>
    </row>
    <row r="19" spans="2:41" s="37" customFormat="1" ht="13.5">
      <c r="B19" s="104" t="s">
        <v>47</v>
      </c>
      <c r="C19" s="104"/>
      <c r="D19" s="104"/>
      <c r="E19" s="104"/>
      <c r="F19" s="104"/>
      <c r="G19" s="5"/>
      <c r="H19" s="5"/>
      <c r="I19" s="5"/>
      <c r="J19" s="5"/>
      <c r="K19" s="5"/>
      <c r="L19" s="5"/>
      <c r="M19" s="5"/>
      <c r="N19" s="5"/>
      <c r="O19" s="5"/>
      <c r="AC19" s="18"/>
      <c r="AD19" s="18"/>
      <c r="AE19" s="5"/>
      <c r="AF19" s="5"/>
      <c r="AG19" s="5"/>
      <c r="AH19" s="5"/>
      <c r="AI19" s="5"/>
      <c r="AJ19" s="5"/>
      <c r="AK19" s="5"/>
      <c r="AL19" s="18"/>
      <c r="AM19" s="18"/>
      <c r="AN19" s="5"/>
      <c r="AO19" s="5"/>
    </row>
    <row r="20" spans="2:41" s="37" customFormat="1" ht="13.5">
      <c r="B20" s="114" t="s">
        <v>14</v>
      </c>
      <c r="C20" s="114"/>
      <c r="D20" s="114"/>
      <c r="E20" s="114"/>
      <c r="F20" s="114"/>
      <c r="G20" s="37">
        <v>18</v>
      </c>
      <c r="H20" s="37" t="s">
        <v>36</v>
      </c>
      <c r="I20" s="37">
        <v>17</v>
      </c>
      <c r="J20" s="114" t="s">
        <v>29</v>
      </c>
      <c r="K20" s="114"/>
      <c r="L20" s="114"/>
      <c r="M20" s="114"/>
      <c r="N20" s="114"/>
      <c r="O20" s="5"/>
      <c r="P20" s="115" t="s">
        <v>77</v>
      </c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</row>
    <row r="21" spans="2:29" s="37" customFormat="1" ht="13.5">
      <c r="B21" s="104" t="s">
        <v>48</v>
      </c>
      <c r="C21" s="104"/>
      <c r="D21" s="104"/>
      <c r="E21" s="104"/>
      <c r="F21" s="104"/>
      <c r="G21" s="5"/>
      <c r="H21" s="5"/>
      <c r="I21" s="5"/>
      <c r="J21" s="5"/>
      <c r="K21" s="5"/>
      <c r="L21" s="5"/>
      <c r="M21" s="5"/>
      <c r="N21" s="5"/>
      <c r="O21" s="5"/>
      <c r="AC21" s="18"/>
    </row>
    <row r="22" spans="2:29" s="37" customFormat="1" ht="13.5">
      <c r="B22" s="114" t="s">
        <v>16</v>
      </c>
      <c r="C22" s="114"/>
      <c r="D22" s="114"/>
      <c r="E22" s="114"/>
      <c r="F22" s="114"/>
      <c r="G22" s="37">
        <v>16</v>
      </c>
      <c r="H22" s="37" t="s">
        <v>36</v>
      </c>
      <c r="I22" s="37">
        <v>4</v>
      </c>
      <c r="J22" s="114" t="s">
        <v>21</v>
      </c>
      <c r="K22" s="114"/>
      <c r="L22" s="114"/>
      <c r="M22" s="114"/>
      <c r="N22" s="114"/>
      <c r="O22" s="5"/>
      <c r="AC22" s="18"/>
    </row>
    <row r="23" spans="2:29" s="37" customFormat="1" ht="13.5">
      <c r="B23" s="114" t="s">
        <v>49</v>
      </c>
      <c r="C23" s="114"/>
      <c r="D23" s="114"/>
      <c r="E23" s="114"/>
      <c r="F23" s="114"/>
      <c r="O23" s="5"/>
      <c r="AC23" s="18"/>
    </row>
    <row r="24" spans="2:29" s="37" customFormat="1" ht="13.5">
      <c r="B24" s="114" t="s">
        <v>13</v>
      </c>
      <c r="C24" s="114"/>
      <c r="D24" s="114"/>
      <c r="E24" s="114"/>
      <c r="F24" s="114"/>
      <c r="G24" s="37">
        <v>6</v>
      </c>
      <c r="H24" s="37" t="s">
        <v>36</v>
      </c>
      <c r="I24" s="37">
        <v>8</v>
      </c>
      <c r="J24" s="114" t="s">
        <v>46</v>
      </c>
      <c r="K24" s="114"/>
      <c r="L24" s="114"/>
      <c r="M24" s="114"/>
      <c r="N24" s="114"/>
      <c r="O24" s="5"/>
      <c r="AC24" s="18"/>
    </row>
    <row r="25" ht="14.25" thickBot="1"/>
    <row r="26" spans="2:41" ht="14.25" thickBot="1">
      <c r="B26" s="98" t="s">
        <v>55</v>
      </c>
      <c r="C26" s="99"/>
      <c r="D26" s="99"/>
      <c r="E26" s="99"/>
      <c r="F26" s="72"/>
      <c r="G26" s="98" t="str">
        <f>B27</f>
        <v>明石</v>
      </c>
      <c r="H26" s="99"/>
      <c r="I26" s="99"/>
      <c r="J26" s="99"/>
      <c r="K26" s="99" t="str">
        <f>B28</f>
        <v>神戸商業</v>
      </c>
      <c r="L26" s="99"/>
      <c r="M26" s="99"/>
      <c r="N26" s="99"/>
      <c r="O26" s="99" t="str">
        <f>B29</f>
        <v>宝塚西</v>
      </c>
      <c r="P26" s="99"/>
      <c r="Q26" s="99"/>
      <c r="R26" s="99"/>
      <c r="S26" s="99" t="str">
        <f>B30</f>
        <v>神戸科技</v>
      </c>
      <c r="T26" s="99"/>
      <c r="U26" s="99"/>
      <c r="V26" s="72"/>
      <c r="W26" s="71" t="s">
        <v>1</v>
      </c>
      <c r="X26" s="99"/>
      <c r="Y26" s="99" t="s">
        <v>2</v>
      </c>
      <c r="Z26" s="99"/>
      <c r="AA26" s="99" t="s">
        <v>3</v>
      </c>
      <c r="AB26" s="99"/>
      <c r="AC26" s="99" t="s">
        <v>4</v>
      </c>
      <c r="AD26" s="99"/>
      <c r="AE26" s="97" t="s">
        <v>8</v>
      </c>
      <c r="AF26" s="71"/>
      <c r="AG26" s="97" t="s">
        <v>9</v>
      </c>
      <c r="AH26" s="71"/>
      <c r="AI26" s="99" t="s">
        <v>5</v>
      </c>
      <c r="AJ26" s="97"/>
      <c r="AK26" s="24"/>
      <c r="AL26" s="98" t="s">
        <v>6</v>
      </c>
      <c r="AM26" s="72"/>
      <c r="AN26" s="71" t="s">
        <v>10</v>
      </c>
      <c r="AO26" s="72"/>
    </row>
    <row r="27" spans="2:41" ht="13.5">
      <c r="B27" s="84" t="s">
        <v>50</v>
      </c>
      <c r="C27" s="85"/>
      <c r="D27" s="85"/>
      <c r="E27" s="85"/>
      <c r="F27" s="83"/>
      <c r="G27" s="90"/>
      <c r="H27" s="91"/>
      <c r="I27" s="91"/>
      <c r="J27" s="91"/>
      <c r="K27" s="5" t="str">
        <f>IF(L27&gt;N27,"○",IF(L27&lt;N27,"●","△"))</f>
        <v>○</v>
      </c>
      <c r="L27" s="5">
        <v>36</v>
      </c>
      <c r="M27" s="5" t="s">
        <v>0</v>
      </c>
      <c r="N27" s="5">
        <v>4</v>
      </c>
      <c r="O27" s="34" t="str">
        <f>IF(P27&gt;R27,"○",IF(P27&lt;R27,"●","△"))</f>
        <v>○</v>
      </c>
      <c r="P27" s="8">
        <v>42</v>
      </c>
      <c r="Q27" s="8" t="s">
        <v>0</v>
      </c>
      <c r="R27" s="30">
        <v>0</v>
      </c>
      <c r="S27" s="5" t="str">
        <f>IF(T27&gt;V27,"○",IF(T27&lt;V27,"●","△"))</f>
        <v>○</v>
      </c>
      <c r="T27" s="5">
        <v>32</v>
      </c>
      <c r="U27" s="5" t="s">
        <v>0</v>
      </c>
      <c r="V27" s="10">
        <v>1</v>
      </c>
      <c r="W27" s="82">
        <f>COUNTIF($G27:$V27,"○")</f>
        <v>3</v>
      </c>
      <c r="X27" s="85"/>
      <c r="Y27" s="85">
        <f>COUNTIF($G27:$V27,"●")</f>
        <v>0</v>
      </c>
      <c r="Z27" s="85"/>
      <c r="AA27" s="85">
        <f>COUNTIF($G27:$V27,"△")</f>
        <v>0</v>
      </c>
      <c r="AB27" s="85"/>
      <c r="AC27" s="109">
        <f>W27*2+AA27</f>
        <v>6</v>
      </c>
      <c r="AD27" s="109"/>
      <c r="AE27" s="85">
        <f>L27+P27+T27</f>
        <v>110</v>
      </c>
      <c r="AF27" s="85"/>
      <c r="AG27" s="85">
        <f>N27+R27+V27</f>
        <v>5</v>
      </c>
      <c r="AH27" s="85"/>
      <c r="AI27" s="85">
        <f>AE27-AG27</f>
        <v>105</v>
      </c>
      <c r="AJ27" s="107"/>
      <c r="AK27" s="25">
        <f>AC27*1000+AI27</f>
        <v>6105</v>
      </c>
      <c r="AL27" s="80">
        <f>RANK(AK27,AK$27:AK$30)</f>
        <v>1</v>
      </c>
      <c r="AM27" s="81"/>
      <c r="AN27" s="82" t="str">
        <f>IF(AL27=1,"☆","")</f>
        <v>☆</v>
      </c>
      <c r="AO27" s="83"/>
    </row>
    <row r="28" spans="2:41" ht="13.5">
      <c r="B28" s="84" t="s">
        <v>17</v>
      </c>
      <c r="C28" s="85"/>
      <c r="D28" s="85"/>
      <c r="E28" s="85"/>
      <c r="F28" s="83"/>
      <c r="G28" s="11" t="str">
        <f>IF(H28&gt;J28,"○",IF(H28&lt;J28,"●","△"))</f>
        <v>●</v>
      </c>
      <c r="H28" s="5">
        <f>N27</f>
        <v>4</v>
      </c>
      <c r="I28" s="5" t="s">
        <v>0</v>
      </c>
      <c r="J28" s="5">
        <f>L27</f>
        <v>36</v>
      </c>
      <c r="K28" s="86"/>
      <c r="L28" s="86"/>
      <c r="M28" s="86"/>
      <c r="N28" s="86"/>
      <c r="O28" s="5" t="str">
        <f>IF(P28&gt;R28,"○",IF(P28&lt;R28,"●","△"))</f>
        <v>○</v>
      </c>
      <c r="P28" s="8">
        <v>13</v>
      </c>
      <c r="Q28" s="8" t="s">
        <v>0</v>
      </c>
      <c r="R28" s="26">
        <v>5</v>
      </c>
      <c r="S28" s="21" t="str">
        <f>IF(T28&gt;V28,"○",IF(T28&lt;V28,"●","△"))</f>
        <v>○</v>
      </c>
      <c r="T28" s="3">
        <v>15</v>
      </c>
      <c r="U28" s="3" t="s">
        <v>0</v>
      </c>
      <c r="V28" s="12">
        <v>6</v>
      </c>
      <c r="W28" s="67">
        <f>COUNTIF($G28:$V28,"○")</f>
        <v>2</v>
      </c>
      <c r="X28" s="105"/>
      <c r="Y28" s="105">
        <f>COUNTIF($G28:$V28,"●")</f>
        <v>1</v>
      </c>
      <c r="Z28" s="105"/>
      <c r="AA28" s="105">
        <f>COUNTIF($G28:$V28,"△")</f>
        <v>0</v>
      </c>
      <c r="AB28" s="105"/>
      <c r="AC28" s="108">
        <f>W28*2+AA28</f>
        <v>4</v>
      </c>
      <c r="AD28" s="108"/>
      <c r="AE28" s="105">
        <f>H28+P28+T28</f>
        <v>32</v>
      </c>
      <c r="AF28" s="105"/>
      <c r="AG28" s="105">
        <f>J28+R28+V28</f>
        <v>47</v>
      </c>
      <c r="AH28" s="105"/>
      <c r="AI28" s="105">
        <f>AE28-AG28</f>
        <v>-15</v>
      </c>
      <c r="AJ28" s="66"/>
      <c r="AK28" s="23">
        <f>AC28*1000+AI28</f>
        <v>3985</v>
      </c>
      <c r="AL28" s="68">
        <f>RANK(AK28,AK$27:AK$30)</f>
        <v>2</v>
      </c>
      <c r="AM28" s="69"/>
      <c r="AN28" s="67">
        <f>IF(AL28=1,"☆","")</f>
      </c>
      <c r="AO28" s="70"/>
    </row>
    <row r="29" spans="2:41" ht="13.5">
      <c r="B29" s="84" t="s">
        <v>45</v>
      </c>
      <c r="C29" s="85"/>
      <c r="D29" s="85"/>
      <c r="E29" s="85"/>
      <c r="F29" s="83"/>
      <c r="G29" s="13" t="str">
        <f>IF(H29&gt;J29,"○",IF(H29&lt;J29,"●","△"))</f>
        <v>●</v>
      </c>
      <c r="H29" s="3">
        <f>R27</f>
        <v>0</v>
      </c>
      <c r="I29" s="3" t="s">
        <v>0</v>
      </c>
      <c r="J29" s="22">
        <f>P27</f>
        <v>42</v>
      </c>
      <c r="K29" s="3" t="str">
        <f>IF(L29&gt;N29,"○",IF(L29&lt;N29,"●","△"))</f>
        <v>●</v>
      </c>
      <c r="L29" s="3">
        <f>R28</f>
        <v>5</v>
      </c>
      <c r="M29" s="3" t="s">
        <v>0</v>
      </c>
      <c r="N29" s="22">
        <f>P28</f>
        <v>13</v>
      </c>
      <c r="O29" s="110"/>
      <c r="P29" s="110"/>
      <c r="Q29" s="110"/>
      <c r="R29" s="110"/>
      <c r="S29" s="5" t="str">
        <f>IF(T29&gt;V29,"○",IF(T29&lt;V29,"●","△"))</f>
        <v>△</v>
      </c>
      <c r="T29" s="5">
        <v>8</v>
      </c>
      <c r="U29" s="5" t="s">
        <v>0</v>
      </c>
      <c r="V29" s="10">
        <v>8</v>
      </c>
      <c r="W29" s="67">
        <f>COUNTIF($G29:$V29,"○")</f>
        <v>0</v>
      </c>
      <c r="X29" s="105"/>
      <c r="Y29" s="105">
        <f>COUNTIF($G29:$V29,"●")</f>
        <v>2</v>
      </c>
      <c r="Z29" s="105"/>
      <c r="AA29" s="105">
        <f>COUNTIF($G29:$V29,"△")</f>
        <v>1</v>
      </c>
      <c r="AB29" s="105"/>
      <c r="AC29" s="108">
        <f>W29*2+AA29</f>
        <v>1</v>
      </c>
      <c r="AD29" s="108"/>
      <c r="AE29" s="105">
        <f>H29+L29+T29</f>
        <v>13</v>
      </c>
      <c r="AF29" s="105"/>
      <c r="AG29" s="105">
        <f>J29+N29+V29</f>
        <v>63</v>
      </c>
      <c r="AH29" s="105"/>
      <c r="AI29" s="105">
        <f>AE29-AG29</f>
        <v>-50</v>
      </c>
      <c r="AJ29" s="66"/>
      <c r="AK29" s="25">
        <f>AC29*1000+AI29</f>
        <v>950</v>
      </c>
      <c r="AL29" s="68">
        <f>RANK(AK29,AK$27:AK$30)</f>
        <v>4</v>
      </c>
      <c r="AM29" s="69"/>
      <c r="AN29" s="67">
        <f>IF(AL29=1,"☆","")</f>
      </c>
      <c r="AO29" s="70"/>
    </row>
    <row r="30" spans="2:41" ht="14.25" thickBot="1">
      <c r="B30" s="73" t="s">
        <v>51</v>
      </c>
      <c r="C30" s="74"/>
      <c r="D30" s="74"/>
      <c r="E30" s="74"/>
      <c r="F30" s="75"/>
      <c r="G30" s="16" t="str">
        <f>IF(H30&gt;J30,"○",IF(H30&lt;J30,"●","△"))</f>
        <v>●</v>
      </c>
      <c r="H30" s="14">
        <f>V27</f>
        <v>1</v>
      </c>
      <c r="I30" s="14" t="s">
        <v>0</v>
      </c>
      <c r="J30" s="15">
        <f>T27</f>
        <v>32</v>
      </c>
      <c r="K30" s="14" t="str">
        <f>IF(L30&gt;N30,"○",IF(L30&lt;N30,"●","△"))</f>
        <v>●</v>
      </c>
      <c r="L30" s="14">
        <f>V28</f>
        <v>6</v>
      </c>
      <c r="M30" s="14" t="s">
        <v>0</v>
      </c>
      <c r="N30" s="15">
        <f>T28</f>
        <v>15</v>
      </c>
      <c r="O30" s="14" t="str">
        <f>IF(P30&gt;R30,"○",IF(P30&lt;R30,"●","△"))</f>
        <v>△</v>
      </c>
      <c r="P30" s="6">
        <f>V29</f>
        <v>8</v>
      </c>
      <c r="Q30" s="6" t="s">
        <v>0</v>
      </c>
      <c r="R30" s="19">
        <f>T29</f>
        <v>8</v>
      </c>
      <c r="S30" s="76"/>
      <c r="T30" s="76"/>
      <c r="U30" s="76"/>
      <c r="V30" s="111"/>
      <c r="W30" s="62">
        <f>COUNTIF($G30:$V30,"○")</f>
        <v>0</v>
      </c>
      <c r="X30" s="101"/>
      <c r="Y30" s="101">
        <f>COUNTIF($G30:$V30,"●")</f>
        <v>2</v>
      </c>
      <c r="Z30" s="101"/>
      <c r="AA30" s="101">
        <f>COUNTIF($G30:$V30,"△")</f>
        <v>1</v>
      </c>
      <c r="AB30" s="101"/>
      <c r="AC30" s="106">
        <f>W30*2+AA30</f>
        <v>1</v>
      </c>
      <c r="AD30" s="106"/>
      <c r="AE30" s="101">
        <f>H30+L30+P30</f>
        <v>15</v>
      </c>
      <c r="AF30" s="101"/>
      <c r="AG30" s="101">
        <f>J30+N30+R30</f>
        <v>55</v>
      </c>
      <c r="AH30" s="101"/>
      <c r="AI30" s="101">
        <f>AE30-AG30</f>
        <v>-40</v>
      </c>
      <c r="AJ30" s="61"/>
      <c r="AK30" s="20">
        <f>AC30*1000+AI30</f>
        <v>960</v>
      </c>
      <c r="AL30" s="102">
        <f>RANK(AK30,AK$27:AK$30)</f>
        <v>3</v>
      </c>
      <c r="AM30" s="103"/>
      <c r="AN30" s="62">
        <f>IF(AL30=1,"☆","")</f>
      </c>
      <c r="AO30" s="65"/>
    </row>
    <row r="31" ht="14.25" thickBot="1"/>
    <row r="32" spans="2:48" ht="14.25" customHeight="1" thickBot="1">
      <c r="B32" s="98" t="s">
        <v>56</v>
      </c>
      <c r="C32" s="99"/>
      <c r="D32" s="99"/>
      <c r="E32" s="99"/>
      <c r="F32" s="72"/>
      <c r="G32" s="98" t="str">
        <f>B33</f>
        <v>武庫川大附A</v>
      </c>
      <c r="H32" s="99"/>
      <c r="I32" s="99"/>
      <c r="J32" s="99"/>
      <c r="K32" s="99" t="str">
        <f>B34</f>
        <v>県伊丹</v>
      </c>
      <c r="L32" s="99"/>
      <c r="M32" s="99"/>
      <c r="N32" s="99"/>
      <c r="O32" s="99" t="str">
        <f>B35</f>
        <v>東灘</v>
      </c>
      <c r="P32" s="99"/>
      <c r="Q32" s="99"/>
      <c r="R32" s="99"/>
      <c r="S32" s="99" t="str">
        <f>B36</f>
        <v>阪神地区合同チーム</v>
      </c>
      <c r="T32" s="99"/>
      <c r="U32" s="99"/>
      <c r="V32" s="72"/>
      <c r="W32" s="71" t="s">
        <v>1</v>
      </c>
      <c r="X32" s="99"/>
      <c r="Y32" s="99" t="s">
        <v>2</v>
      </c>
      <c r="Z32" s="99"/>
      <c r="AA32" s="99" t="s">
        <v>3</v>
      </c>
      <c r="AB32" s="99"/>
      <c r="AC32" s="99" t="s">
        <v>4</v>
      </c>
      <c r="AD32" s="99"/>
      <c r="AE32" s="97" t="s">
        <v>8</v>
      </c>
      <c r="AF32" s="71"/>
      <c r="AG32" s="97" t="s">
        <v>9</v>
      </c>
      <c r="AH32" s="71"/>
      <c r="AI32" s="99" t="s">
        <v>5</v>
      </c>
      <c r="AJ32" s="97"/>
      <c r="AK32" s="24"/>
      <c r="AL32" s="98" t="s">
        <v>6</v>
      </c>
      <c r="AM32" s="72"/>
      <c r="AN32" s="71" t="s">
        <v>10</v>
      </c>
      <c r="AO32" s="72"/>
      <c r="AP32" s="57"/>
      <c r="AQ32" s="60" t="s">
        <v>75</v>
      </c>
      <c r="AR32" s="60"/>
      <c r="AS32" s="60"/>
      <c r="AT32" s="60"/>
      <c r="AU32" s="60"/>
      <c r="AV32" s="60"/>
    </row>
    <row r="33" spans="2:54" ht="13.5" customHeight="1">
      <c r="B33" s="84" t="s">
        <v>57</v>
      </c>
      <c r="C33" s="85"/>
      <c r="D33" s="85"/>
      <c r="E33" s="85"/>
      <c r="F33" s="83"/>
      <c r="G33" s="90"/>
      <c r="H33" s="91"/>
      <c r="I33" s="91"/>
      <c r="J33" s="91"/>
      <c r="K33" s="5" t="str">
        <f>IF(L33&gt;N33,"○",IF(L33&lt;N33,"●","△"))</f>
        <v>○</v>
      </c>
      <c r="L33" s="5">
        <v>22</v>
      </c>
      <c r="M33" s="5" t="s">
        <v>0</v>
      </c>
      <c r="N33" s="5">
        <v>4</v>
      </c>
      <c r="O33" s="34" t="str">
        <f>IF(P33&gt;R33,"○",IF(P33&lt;R33,"●","△"))</f>
        <v>○</v>
      </c>
      <c r="P33" s="8">
        <v>28</v>
      </c>
      <c r="Q33" s="8" t="s">
        <v>0</v>
      </c>
      <c r="R33" s="30">
        <v>3</v>
      </c>
      <c r="S33" s="5"/>
      <c r="T33" s="5">
        <v>36</v>
      </c>
      <c r="U33" s="5" t="s">
        <v>0</v>
      </c>
      <c r="V33" s="10">
        <v>1</v>
      </c>
      <c r="W33" s="82">
        <f>COUNTIF($G33:$V33,"○")</f>
        <v>2</v>
      </c>
      <c r="X33" s="85"/>
      <c r="Y33" s="85">
        <f>COUNTIF($G33:$V33,"●")</f>
        <v>0</v>
      </c>
      <c r="Z33" s="85"/>
      <c r="AA33" s="85">
        <f>COUNTIF($G33:$V33,"△")</f>
        <v>0</v>
      </c>
      <c r="AB33" s="85"/>
      <c r="AC33" s="109">
        <f>W33*2+AA33</f>
        <v>4</v>
      </c>
      <c r="AD33" s="109"/>
      <c r="AE33" s="85">
        <f>L33+P33</f>
        <v>50</v>
      </c>
      <c r="AF33" s="85"/>
      <c r="AG33" s="85">
        <f>N33+R33</f>
        <v>7</v>
      </c>
      <c r="AH33" s="85"/>
      <c r="AI33" s="85">
        <f>AE33-AG33</f>
        <v>43</v>
      </c>
      <c r="AJ33" s="107"/>
      <c r="AK33" s="25">
        <f>AC33*1000+AI33</f>
        <v>4043</v>
      </c>
      <c r="AL33" s="80">
        <f>RANK(AK33,AK$33:AK$35)</f>
        <v>1</v>
      </c>
      <c r="AM33" s="81"/>
      <c r="AN33" s="82" t="str">
        <f>IF(AL33=1,"☆","")</f>
        <v>☆</v>
      </c>
      <c r="AO33" s="83"/>
      <c r="AP33" s="57"/>
      <c r="AQ33" s="60"/>
      <c r="AR33" s="60"/>
      <c r="AS33" s="60"/>
      <c r="AT33" s="60"/>
      <c r="AU33" s="60"/>
      <c r="AV33" s="60"/>
      <c r="BB33" s="56"/>
    </row>
    <row r="34" spans="2:48" ht="13.5">
      <c r="B34" s="84" t="s">
        <v>26</v>
      </c>
      <c r="C34" s="85"/>
      <c r="D34" s="85"/>
      <c r="E34" s="85"/>
      <c r="F34" s="83"/>
      <c r="G34" s="11" t="str">
        <f>IF(H34&gt;J34,"○",IF(H34&lt;J34,"●","△"))</f>
        <v>●</v>
      </c>
      <c r="H34" s="5">
        <f>N33</f>
        <v>4</v>
      </c>
      <c r="I34" s="5" t="s">
        <v>0</v>
      </c>
      <c r="J34" s="5">
        <f>L33</f>
        <v>22</v>
      </c>
      <c r="K34" s="86"/>
      <c r="L34" s="86"/>
      <c r="M34" s="86"/>
      <c r="N34" s="86"/>
      <c r="O34" s="5" t="str">
        <f>IF(P34&gt;R34,"○",IF(P34&lt;R34,"●","△"))</f>
        <v>●</v>
      </c>
      <c r="P34" s="8">
        <v>10</v>
      </c>
      <c r="Q34" s="8" t="s">
        <v>0</v>
      </c>
      <c r="R34" s="26">
        <v>12</v>
      </c>
      <c r="S34" s="21"/>
      <c r="T34" s="3">
        <v>22</v>
      </c>
      <c r="U34" s="3" t="s">
        <v>0</v>
      </c>
      <c r="V34" s="12">
        <v>5</v>
      </c>
      <c r="W34" s="67">
        <f>COUNTIF($G34:$V34,"○")</f>
        <v>0</v>
      </c>
      <c r="X34" s="105"/>
      <c r="Y34" s="105">
        <f>COUNTIF($G34:$V34,"●")</f>
        <v>2</v>
      </c>
      <c r="Z34" s="105"/>
      <c r="AA34" s="105">
        <f>COUNTIF($G34:$V34,"△")</f>
        <v>0</v>
      </c>
      <c r="AB34" s="105"/>
      <c r="AC34" s="108">
        <f>W34*2+AA34</f>
        <v>0</v>
      </c>
      <c r="AD34" s="108"/>
      <c r="AE34" s="105">
        <f>H34+P34</f>
        <v>14</v>
      </c>
      <c r="AF34" s="105"/>
      <c r="AG34" s="105">
        <f>J34+R34</f>
        <v>34</v>
      </c>
      <c r="AH34" s="105"/>
      <c r="AI34" s="105">
        <f>AE34-AG34</f>
        <v>-20</v>
      </c>
      <c r="AJ34" s="66"/>
      <c r="AK34" s="23">
        <f>AC34*1000+AI34</f>
        <v>-20</v>
      </c>
      <c r="AL34" s="68">
        <f>RANK(AK34,AK$33:AK$35)</f>
        <v>3</v>
      </c>
      <c r="AM34" s="69"/>
      <c r="AN34" s="67">
        <f>IF(AL34=1,"☆","")</f>
      </c>
      <c r="AO34" s="70"/>
      <c r="AP34" s="57"/>
      <c r="AQ34" s="60"/>
      <c r="AR34" s="60"/>
      <c r="AS34" s="60"/>
      <c r="AT34" s="60"/>
      <c r="AU34" s="60"/>
      <c r="AV34" s="60"/>
    </row>
    <row r="35" spans="2:48" ht="13.5">
      <c r="B35" s="84" t="s">
        <v>41</v>
      </c>
      <c r="C35" s="85"/>
      <c r="D35" s="85"/>
      <c r="E35" s="85"/>
      <c r="F35" s="83"/>
      <c r="G35" s="13" t="str">
        <f>IF(H35&gt;J35,"○",IF(H35&lt;J35,"●","△"))</f>
        <v>●</v>
      </c>
      <c r="H35" s="3">
        <f>R33</f>
        <v>3</v>
      </c>
      <c r="I35" s="3" t="s">
        <v>0</v>
      </c>
      <c r="J35" s="22">
        <f>P33</f>
        <v>28</v>
      </c>
      <c r="K35" s="3" t="str">
        <f>IF(L35&gt;N35,"○",IF(L35&lt;N35,"●","△"))</f>
        <v>○</v>
      </c>
      <c r="L35" s="3">
        <f>R34</f>
        <v>12</v>
      </c>
      <c r="M35" s="3" t="s">
        <v>0</v>
      </c>
      <c r="N35" s="22">
        <f>P34</f>
        <v>10</v>
      </c>
      <c r="O35" s="110"/>
      <c r="P35" s="110"/>
      <c r="Q35" s="110"/>
      <c r="R35" s="110"/>
      <c r="S35" s="5"/>
      <c r="T35" s="5">
        <v>22</v>
      </c>
      <c r="U35" s="5" t="s">
        <v>0</v>
      </c>
      <c r="V35" s="10">
        <v>4</v>
      </c>
      <c r="W35" s="67">
        <f>COUNTIF($G35:$V35,"○")</f>
        <v>1</v>
      </c>
      <c r="X35" s="105"/>
      <c r="Y35" s="105">
        <f>COUNTIF($G35:$V35,"●")</f>
        <v>1</v>
      </c>
      <c r="Z35" s="105"/>
      <c r="AA35" s="105">
        <f>COUNTIF($G35:$V35,"△")</f>
        <v>0</v>
      </c>
      <c r="AB35" s="105"/>
      <c r="AC35" s="108">
        <f>W35*2+AA35</f>
        <v>2</v>
      </c>
      <c r="AD35" s="108"/>
      <c r="AE35" s="105">
        <f>H35+L35</f>
        <v>15</v>
      </c>
      <c r="AF35" s="105"/>
      <c r="AG35" s="105">
        <f>J35+N35</f>
        <v>38</v>
      </c>
      <c r="AH35" s="105"/>
      <c r="AI35" s="105">
        <f>AE35-AG35</f>
        <v>-23</v>
      </c>
      <c r="AJ35" s="66"/>
      <c r="AK35" s="25">
        <f>AC35*1000+AI35</f>
        <v>1977</v>
      </c>
      <c r="AL35" s="68">
        <f>RANK(AK35,AK$33:AK$35)</f>
        <v>2</v>
      </c>
      <c r="AM35" s="69"/>
      <c r="AN35" s="67">
        <f>IF(AL35=1,"☆","")</f>
      </c>
      <c r="AO35" s="70"/>
      <c r="AP35" s="57"/>
      <c r="AQ35" s="60"/>
      <c r="AR35" s="60"/>
      <c r="AS35" s="60"/>
      <c r="AT35" s="60"/>
      <c r="AU35" s="60"/>
      <c r="AV35" s="60"/>
    </row>
    <row r="36" spans="2:48" ht="14.25" thickBot="1">
      <c r="B36" s="73" t="s">
        <v>74</v>
      </c>
      <c r="C36" s="74"/>
      <c r="D36" s="74"/>
      <c r="E36" s="74"/>
      <c r="F36" s="75"/>
      <c r="G36" s="16"/>
      <c r="H36" s="14">
        <f>V33</f>
        <v>1</v>
      </c>
      <c r="I36" s="14" t="s">
        <v>0</v>
      </c>
      <c r="J36" s="15">
        <f>T33</f>
        <v>36</v>
      </c>
      <c r="K36" s="14"/>
      <c r="L36" s="14">
        <f>V34</f>
        <v>5</v>
      </c>
      <c r="M36" s="14" t="s">
        <v>0</v>
      </c>
      <c r="N36" s="15">
        <f>T34</f>
        <v>22</v>
      </c>
      <c r="O36" s="14"/>
      <c r="P36" s="6">
        <f>V35</f>
        <v>4</v>
      </c>
      <c r="Q36" s="6" t="s">
        <v>0</v>
      </c>
      <c r="R36" s="19">
        <f>T35</f>
        <v>22</v>
      </c>
      <c r="S36" s="76"/>
      <c r="T36" s="76"/>
      <c r="U36" s="76"/>
      <c r="V36" s="111"/>
      <c r="W36" s="62"/>
      <c r="X36" s="101"/>
      <c r="Y36" s="101"/>
      <c r="Z36" s="101"/>
      <c r="AA36" s="101"/>
      <c r="AB36" s="101"/>
      <c r="AC36" s="106"/>
      <c r="AD36" s="106"/>
      <c r="AE36" s="101"/>
      <c r="AF36" s="101"/>
      <c r="AG36" s="101"/>
      <c r="AH36" s="101"/>
      <c r="AI36" s="101"/>
      <c r="AJ36" s="61"/>
      <c r="AK36" s="20">
        <f>AC36*1000+AI36</f>
        <v>0</v>
      </c>
      <c r="AL36" s="102"/>
      <c r="AM36" s="103"/>
      <c r="AN36" s="62">
        <f>IF(AL36=1,"☆","")</f>
      </c>
      <c r="AO36" s="65"/>
      <c r="AP36" s="57"/>
      <c r="AQ36" s="60"/>
      <c r="AR36" s="60"/>
      <c r="AS36" s="60"/>
      <c r="AT36" s="60"/>
      <c r="AU36" s="60"/>
      <c r="AV36" s="60"/>
    </row>
    <row r="37" ht="14.25" thickBot="1"/>
    <row r="38" spans="2:41" ht="14.25" thickBot="1">
      <c r="B38" s="98" t="s">
        <v>58</v>
      </c>
      <c r="C38" s="99"/>
      <c r="D38" s="99"/>
      <c r="E38" s="99"/>
      <c r="F38" s="72"/>
      <c r="G38" s="98" t="str">
        <f>B39</f>
        <v>加古川北</v>
      </c>
      <c r="H38" s="99"/>
      <c r="I38" s="99"/>
      <c r="J38" s="99"/>
      <c r="K38" s="99" t="str">
        <f>B40</f>
        <v>葺合</v>
      </c>
      <c r="L38" s="99"/>
      <c r="M38" s="99"/>
      <c r="N38" s="99"/>
      <c r="O38" s="99" t="str">
        <f>B41</f>
        <v>伊丹北</v>
      </c>
      <c r="P38" s="99"/>
      <c r="Q38" s="99"/>
      <c r="R38" s="99"/>
      <c r="S38" s="99" t="str">
        <f>B42</f>
        <v>神戸北</v>
      </c>
      <c r="T38" s="99"/>
      <c r="U38" s="99"/>
      <c r="V38" s="72"/>
      <c r="W38" s="71" t="s">
        <v>1</v>
      </c>
      <c r="X38" s="99"/>
      <c r="Y38" s="99" t="s">
        <v>2</v>
      </c>
      <c r="Z38" s="99"/>
      <c r="AA38" s="99" t="s">
        <v>3</v>
      </c>
      <c r="AB38" s="99"/>
      <c r="AC38" s="99" t="s">
        <v>4</v>
      </c>
      <c r="AD38" s="99"/>
      <c r="AE38" s="97" t="s">
        <v>8</v>
      </c>
      <c r="AF38" s="71"/>
      <c r="AG38" s="97" t="s">
        <v>9</v>
      </c>
      <c r="AH38" s="71"/>
      <c r="AI38" s="99" t="s">
        <v>5</v>
      </c>
      <c r="AJ38" s="97"/>
      <c r="AK38" s="24"/>
      <c r="AL38" s="98" t="s">
        <v>6</v>
      </c>
      <c r="AM38" s="72"/>
      <c r="AN38" s="71" t="s">
        <v>10</v>
      </c>
      <c r="AO38" s="72"/>
    </row>
    <row r="39" spans="2:49" ht="13.5">
      <c r="B39" s="84" t="s">
        <v>15</v>
      </c>
      <c r="C39" s="85"/>
      <c r="D39" s="85"/>
      <c r="E39" s="85"/>
      <c r="F39" s="83"/>
      <c r="G39" s="90"/>
      <c r="H39" s="91"/>
      <c r="I39" s="91"/>
      <c r="J39" s="91"/>
      <c r="K39" s="5" t="str">
        <f>IF(L39&gt;N39,"○",IF(L39&lt;N39,"●","△"))</f>
        <v>○</v>
      </c>
      <c r="L39" s="5">
        <v>25</v>
      </c>
      <c r="M39" s="5" t="s">
        <v>0</v>
      </c>
      <c r="N39" s="5">
        <v>8</v>
      </c>
      <c r="O39" s="34" t="str">
        <f>IF(P39&gt;R39,"○",IF(P39&lt;R39,"●","△"))</f>
        <v>○</v>
      </c>
      <c r="P39" s="8">
        <v>38</v>
      </c>
      <c r="Q39" s="8" t="s">
        <v>0</v>
      </c>
      <c r="R39" s="30">
        <v>5</v>
      </c>
      <c r="S39" s="5" t="str">
        <f>IF(T39&gt;V39,"○",IF(T39&lt;V39,"●","△"))</f>
        <v>○</v>
      </c>
      <c r="T39" s="5">
        <v>23</v>
      </c>
      <c r="U39" s="5" t="s">
        <v>0</v>
      </c>
      <c r="V39" s="10">
        <v>4</v>
      </c>
      <c r="W39" s="82">
        <f>COUNTIF($G39:$V39,"○")</f>
        <v>3</v>
      </c>
      <c r="X39" s="85"/>
      <c r="Y39" s="85">
        <f>COUNTIF($G39:$V39,"●")</f>
        <v>0</v>
      </c>
      <c r="Z39" s="85"/>
      <c r="AA39" s="85">
        <f>COUNTIF($G39:$V39,"△")</f>
        <v>0</v>
      </c>
      <c r="AB39" s="85"/>
      <c r="AC39" s="109">
        <f>W39*2+AA39</f>
        <v>6</v>
      </c>
      <c r="AD39" s="109"/>
      <c r="AE39" s="85">
        <f>L39+P39+T39</f>
        <v>86</v>
      </c>
      <c r="AF39" s="85"/>
      <c r="AG39" s="85">
        <f>N39+R39+V39</f>
        <v>17</v>
      </c>
      <c r="AH39" s="85"/>
      <c r="AI39" s="85">
        <f>AE39-AG39</f>
        <v>69</v>
      </c>
      <c r="AJ39" s="107"/>
      <c r="AK39" s="25">
        <f>AC39*1000+AI39</f>
        <v>6069</v>
      </c>
      <c r="AL39" s="80">
        <f>RANK(AK39,AK$39:AK$42)</f>
        <v>1</v>
      </c>
      <c r="AM39" s="81"/>
      <c r="AN39" s="82" t="str">
        <f>IF(AL39=1,"☆","")</f>
        <v>☆</v>
      </c>
      <c r="AO39" s="83"/>
      <c r="AW39" s="58"/>
    </row>
    <row r="40" spans="2:41" ht="13.5">
      <c r="B40" s="84" t="s">
        <v>32</v>
      </c>
      <c r="C40" s="85"/>
      <c r="D40" s="85"/>
      <c r="E40" s="85"/>
      <c r="F40" s="83"/>
      <c r="G40" s="11" t="str">
        <f>IF(H40&gt;J40,"○",IF(H40&lt;J40,"●","△"))</f>
        <v>●</v>
      </c>
      <c r="H40" s="5">
        <f>N39</f>
        <v>8</v>
      </c>
      <c r="I40" s="5" t="s">
        <v>0</v>
      </c>
      <c r="J40" s="5">
        <f>L39</f>
        <v>25</v>
      </c>
      <c r="K40" s="86"/>
      <c r="L40" s="86"/>
      <c r="M40" s="86"/>
      <c r="N40" s="86"/>
      <c r="O40" s="5" t="str">
        <f>IF(P40&gt;R40,"○",IF(P40&lt;R40,"●","△"))</f>
        <v>●</v>
      </c>
      <c r="P40" s="8">
        <v>8</v>
      </c>
      <c r="Q40" s="8" t="s">
        <v>0</v>
      </c>
      <c r="R40" s="26">
        <v>13</v>
      </c>
      <c r="S40" s="21" t="str">
        <f>IF(T40&gt;V40,"○",IF(T40&lt;V40,"●","△"))</f>
        <v>●</v>
      </c>
      <c r="T40" s="3">
        <v>13</v>
      </c>
      <c r="U40" s="3" t="s">
        <v>0</v>
      </c>
      <c r="V40" s="12">
        <v>15</v>
      </c>
      <c r="W40" s="67">
        <f>COUNTIF($G40:$V40,"○")</f>
        <v>0</v>
      </c>
      <c r="X40" s="105"/>
      <c r="Y40" s="105">
        <f>COUNTIF($G40:$V40,"●")</f>
        <v>3</v>
      </c>
      <c r="Z40" s="105"/>
      <c r="AA40" s="105">
        <f>COUNTIF($G40:$V40,"△")</f>
        <v>0</v>
      </c>
      <c r="AB40" s="105"/>
      <c r="AC40" s="108">
        <f>W40*2+AA40</f>
        <v>0</v>
      </c>
      <c r="AD40" s="108"/>
      <c r="AE40" s="105">
        <f>H40+P40+T40</f>
        <v>29</v>
      </c>
      <c r="AF40" s="105"/>
      <c r="AG40" s="105">
        <f>J40+R40+V40</f>
        <v>53</v>
      </c>
      <c r="AH40" s="105"/>
      <c r="AI40" s="105">
        <f>AE40-AG40</f>
        <v>-24</v>
      </c>
      <c r="AJ40" s="66"/>
      <c r="AK40" s="23">
        <f>AC40*1000+AI40</f>
        <v>-24</v>
      </c>
      <c r="AL40" s="68">
        <f>RANK(AK40,AK$39:AK$42)</f>
        <v>4</v>
      </c>
      <c r="AM40" s="69"/>
      <c r="AN40" s="67">
        <f>IF(AL40=1,"☆","")</f>
      </c>
      <c r="AO40" s="70"/>
    </row>
    <row r="41" spans="2:41" ht="13.5">
      <c r="B41" s="84" t="s">
        <v>25</v>
      </c>
      <c r="C41" s="85"/>
      <c r="D41" s="85"/>
      <c r="E41" s="85"/>
      <c r="F41" s="83"/>
      <c r="G41" s="13" t="str">
        <f>IF(H41&gt;J41,"○",IF(H41&lt;J41,"●","△"))</f>
        <v>●</v>
      </c>
      <c r="H41" s="3">
        <f>R39</f>
        <v>5</v>
      </c>
      <c r="I41" s="3" t="s">
        <v>0</v>
      </c>
      <c r="J41" s="22">
        <f>P39</f>
        <v>38</v>
      </c>
      <c r="K41" s="3" t="str">
        <f>IF(L41&gt;N41,"○",IF(L41&lt;N41,"●","△"))</f>
        <v>○</v>
      </c>
      <c r="L41" s="3">
        <f>R40</f>
        <v>13</v>
      </c>
      <c r="M41" s="3" t="s">
        <v>0</v>
      </c>
      <c r="N41" s="22">
        <f>P40</f>
        <v>8</v>
      </c>
      <c r="O41" s="110"/>
      <c r="P41" s="110"/>
      <c r="Q41" s="110"/>
      <c r="R41" s="110"/>
      <c r="S41" s="5" t="str">
        <f>IF(T41&gt;V41,"○",IF(T41&lt;V41,"●","△"))</f>
        <v>○</v>
      </c>
      <c r="T41" s="5">
        <v>11</v>
      </c>
      <c r="U41" s="5" t="s">
        <v>0</v>
      </c>
      <c r="V41" s="10">
        <v>6</v>
      </c>
      <c r="W41" s="67">
        <f>COUNTIF($G41:$V41,"○")</f>
        <v>2</v>
      </c>
      <c r="X41" s="105"/>
      <c r="Y41" s="105">
        <f>COUNTIF($G41:$V41,"●")</f>
        <v>1</v>
      </c>
      <c r="Z41" s="105"/>
      <c r="AA41" s="105">
        <f>COUNTIF($G41:$V41,"△")</f>
        <v>0</v>
      </c>
      <c r="AB41" s="105"/>
      <c r="AC41" s="108">
        <f>W41*2+AA41</f>
        <v>4</v>
      </c>
      <c r="AD41" s="108"/>
      <c r="AE41" s="105">
        <f>H41+L41+T41</f>
        <v>29</v>
      </c>
      <c r="AF41" s="105"/>
      <c r="AG41" s="105">
        <f>J41+N41+V41</f>
        <v>52</v>
      </c>
      <c r="AH41" s="105"/>
      <c r="AI41" s="105">
        <f>AE41-AG41</f>
        <v>-23</v>
      </c>
      <c r="AJ41" s="66"/>
      <c r="AK41" s="25">
        <f>AC41*1000+AI41</f>
        <v>3977</v>
      </c>
      <c r="AL41" s="68">
        <f>RANK(AK41,AK$39:AK$42)</f>
        <v>2</v>
      </c>
      <c r="AM41" s="69"/>
      <c r="AN41" s="67">
        <f>IF(AL41=1,"☆","")</f>
      </c>
      <c r="AO41" s="70"/>
    </row>
    <row r="42" spans="2:41" ht="14.25" thickBot="1">
      <c r="B42" s="73" t="s">
        <v>59</v>
      </c>
      <c r="C42" s="74"/>
      <c r="D42" s="74"/>
      <c r="E42" s="74"/>
      <c r="F42" s="75"/>
      <c r="G42" s="16" t="str">
        <f>IF(H42&gt;J42,"○",IF(H42&lt;J42,"●","△"))</f>
        <v>●</v>
      </c>
      <c r="H42" s="14">
        <f>V39</f>
        <v>4</v>
      </c>
      <c r="I42" s="14" t="s">
        <v>0</v>
      </c>
      <c r="J42" s="15">
        <f>T39</f>
        <v>23</v>
      </c>
      <c r="K42" s="14" t="str">
        <f>IF(L42&gt;N42,"○",IF(L42&lt;N42,"●","△"))</f>
        <v>○</v>
      </c>
      <c r="L42" s="14">
        <f>V40</f>
        <v>15</v>
      </c>
      <c r="M42" s="14" t="s">
        <v>0</v>
      </c>
      <c r="N42" s="15">
        <f>T40</f>
        <v>13</v>
      </c>
      <c r="O42" s="14" t="str">
        <f>IF(P42&gt;R42,"○",IF(P42&lt;R42,"●","△"))</f>
        <v>●</v>
      </c>
      <c r="P42" s="6">
        <f>V41</f>
        <v>6</v>
      </c>
      <c r="Q42" s="6" t="s">
        <v>0</v>
      </c>
      <c r="R42" s="19">
        <f>T41</f>
        <v>11</v>
      </c>
      <c r="S42" s="76"/>
      <c r="T42" s="76"/>
      <c r="U42" s="76"/>
      <c r="V42" s="111"/>
      <c r="W42" s="62">
        <f>COUNTIF($G42:$V42,"○")</f>
        <v>1</v>
      </c>
      <c r="X42" s="101"/>
      <c r="Y42" s="101">
        <f>COUNTIF($G42:$V42,"●")</f>
        <v>2</v>
      </c>
      <c r="Z42" s="101"/>
      <c r="AA42" s="101">
        <f>COUNTIF($G42:$V42,"△")</f>
        <v>0</v>
      </c>
      <c r="AB42" s="101"/>
      <c r="AC42" s="106">
        <f>W42*2+AA42</f>
        <v>2</v>
      </c>
      <c r="AD42" s="106"/>
      <c r="AE42" s="101">
        <f>H42+L42+P42</f>
        <v>25</v>
      </c>
      <c r="AF42" s="101"/>
      <c r="AG42" s="101">
        <f>J42+N42+R42</f>
        <v>47</v>
      </c>
      <c r="AH42" s="101"/>
      <c r="AI42" s="101">
        <f>AE42-AG42</f>
        <v>-22</v>
      </c>
      <c r="AJ42" s="61"/>
      <c r="AK42" s="20">
        <f>AC42*1000+AI42</f>
        <v>1978</v>
      </c>
      <c r="AL42" s="102">
        <f>RANK(AK42,AK$39:AK$42)</f>
        <v>3</v>
      </c>
      <c r="AM42" s="103"/>
      <c r="AN42" s="62">
        <f>IF(AL42=1,"☆","")</f>
      </c>
      <c r="AO42" s="65"/>
    </row>
    <row r="43" ht="14.25" thickBot="1"/>
    <row r="44" spans="2:41" s="37" customFormat="1" ht="14.25" thickBot="1">
      <c r="B44" s="98" t="s">
        <v>60</v>
      </c>
      <c r="C44" s="99"/>
      <c r="D44" s="99"/>
      <c r="E44" s="99"/>
      <c r="F44" s="72"/>
      <c r="G44" s="98" t="str">
        <f>B45</f>
        <v>川西北陵</v>
      </c>
      <c r="H44" s="99"/>
      <c r="I44" s="99"/>
      <c r="J44" s="99"/>
      <c r="K44" s="99" t="str">
        <f>B46</f>
        <v>親和</v>
      </c>
      <c r="L44" s="99"/>
      <c r="M44" s="99"/>
      <c r="N44" s="99"/>
      <c r="O44" s="99" t="str">
        <f>B47</f>
        <v>兵庫工業</v>
      </c>
      <c r="P44" s="99"/>
      <c r="Q44" s="99"/>
      <c r="R44" s="99"/>
      <c r="S44" s="51"/>
      <c r="T44" s="52"/>
      <c r="U44" s="52"/>
      <c r="V44" s="53"/>
      <c r="W44" s="100" t="s">
        <v>1</v>
      </c>
      <c r="X44" s="71"/>
      <c r="Y44" s="97" t="s">
        <v>2</v>
      </c>
      <c r="Z44" s="71"/>
      <c r="AA44" s="97" t="s">
        <v>3</v>
      </c>
      <c r="AB44" s="71"/>
      <c r="AC44" s="97" t="s">
        <v>4</v>
      </c>
      <c r="AD44" s="71"/>
      <c r="AE44" s="97" t="s">
        <v>8</v>
      </c>
      <c r="AF44" s="71"/>
      <c r="AG44" s="97" t="s">
        <v>9</v>
      </c>
      <c r="AH44" s="71"/>
      <c r="AI44" s="97" t="s">
        <v>5</v>
      </c>
      <c r="AJ44" s="71"/>
      <c r="AK44" s="48"/>
      <c r="AL44" s="98" t="s">
        <v>6</v>
      </c>
      <c r="AM44" s="72"/>
      <c r="AN44" s="71" t="s">
        <v>10</v>
      </c>
      <c r="AO44" s="72"/>
    </row>
    <row r="45" spans="2:41" s="38" customFormat="1" ht="13.5">
      <c r="B45" s="84" t="s">
        <v>12</v>
      </c>
      <c r="C45" s="85"/>
      <c r="D45" s="85"/>
      <c r="E45" s="85"/>
      <c r="F45" s="83"/>
      <c r="G45" s="90"/>
      <c r="H45" s="91"/>
      <c r="I45" s="91"/>
      <c r="J45" s="91"/>
      <c r="K45" s="5" t="str">
        <f>IF(L45&gt;N45,"○",IF(L45&lt;N45,"●","△"))</f>
        <v>●</v>
      </c>
      <c r="L45" s="5">
        <v>12</v>
      </c>
      <c r="M45" s="5" t="s">
        <v>31</v>
      </c>
      <c r="N45" s="5">
        <v>17</v>
      </c>
      <c r="O45" s="47" t="str">
        <f>IF(P45&gt;R45,"○",IF(P45&lt;R45,"●","△"))</f>
        <v>○</v>
      </c>
      <c r="P45" s="8">
        <v>15</v>
      </c>
      <c r="Q45" s="8" t="s">
        <v>31</v>
      </c>
      <c r="R45" s="46">
        <v>3</v>
      </c>
      <c r="S45" s="5"/>
      <c r="T45" s="5"/>
      <c r="U45" s="5"/>
      <c r="V45" s="10"/>
      <c r="W45" s="92">
        <f>COUNTIF($G45:$V45,"○")</f>
        <v>1</v>
      </c>
      <c r="X45" s="93"/>
      <c r="Y45" s="94">
        <f>COUNTIF($G45:$V45,"●")</f>
        <v>1</v>
      </c>
      <c r="Z45" s="93"/>
      <c r="AA45" s="94">
        <f>COUNTIF($G45:$V45,"△")</f>
        <v>0</v>
      </c>
      <c r="AB45" s="93"/>
      <c r="AC45" s="95">
        <f>W45*2+AA45</f>
        <v>2</v>
      </c>
      <c r="AD45" s="96"/>
      <c r="AE45" s="94">
        <f>L45+P45+T45</f>
        <v>27</v>
      </c>
      <c r="AF45" s="93"/>
      <c r="AG45" s="94">
        <f>N45+R45+V45</f>
        <v>20</v>
      </c>
      <c r="AH45" s="93"/>
      <c r="AI45" s="94">
        <f>AE45-AG45</f>
        <v>7</v>
      </c>
      <c r="AJ45" s="93"/>
      <c r="AK45" s="41">
        <f>AC45*1000+AI45</f>
        <v>2007</v>
      </c>
      <c r="AL45" s="80">
        <f>RANK(AK45,AK$45:AK$47)</f>
        <v>2</v>
      </c>
      <c r="AM45" s="81"/>
      <c r="AN45" s="82">
        <f>IF(AL45=1,"☆","")</f>
      </c>
      <c r="AO45" s="83"/>
    </row>
    <row r="46" spans="2:41" s="38" customFormat="1" ht="13.5">
      <c r="B46" s="84" t="s">
        <v>61</v>
      </c>
      <c r="C46" s="85"/>
      <c r="D46" s="85"/>
      <c r="E46" s="85"/>
      <c r="F46" s="83"/>
      <c r="G46" s="11" t="str">
        <f>IF(H46&gt;J46,"○",IF(H46&lt;J46,"●","△"))</f>
        <v>○</v>
      </c>
      <c r="H46" s="5">
        <f>N45</f>
        <v>17</v>
      </c>
      <c r="I46" s="5" t="s">
        <v>31</v>
      </c>
      <c r="J46" s="5">
        <f>L45</f>
        <v>12</v>
      </c>
      <c r="K46" s="86"/>
      <c r="L46" s="86"/>
      <c r="M46" s="86"/>
      <c r="N46" s="86"/>
      <c r="O46" s="5" t="str">
        <f>IF(P46&gt;R46,"○",IF(P46&lt;R46,"●","△"))</f>
        <v>○</v>
      </c>
      <c r="P46" s="8">
        <v>28</v>
      </c>
      <c r="Q46" s="8" t="s">
        <v>31</v>
      </c>
      <c r="R46" s="46">
        <v>3</v>
      </c>
      <c r="S46" s="44"/>
      <c r="T46" s="3"/>
      <c r="U46" s="3"/>
      <c r="V46" s="12"/>
      <c r="W46" s="87">
        <f>COUNTIF($G46:$V46,"○")</f>
        <v>2</v>
      </c>
      <c r="X46" s="67"/>
      <c r="Y46" s="66">
        <f>COUNTIF($G46:$V46,"●")</f>
        <v>0</v>
      </c>
      <c r="Z46" s="67"/>
      <c r="AA46" s="66">
        <f>COUNTIF($G46:$V46,"△")</f>
        <v>0</v>
      </c>
      <c r="AB46" s="67"/>
      <c r="AC46" s="88">
        <f>W46*2+AA46</f>
        <v>4</v>
      </c>
      <c r="AD46" s="89"/>
      <c r="AE46" s="66">
        <f>H46+P46+T46</f>
        <v>45</v>
      </c>
      <c r="AF46" s="67"/>
      <c r="AG46" s="66">
        <f>J46+R46+V46</f>
        <v>15</v>
      </c>
      <c r="AH46" s="67"/>
      <c r="AI46" s="66">
        <f>AE46-AG46</f>
        <v>30</v>
      </c>
      <c r="AJ46" s="67"/>
      <c r="AK46" s="45">
        <f>AC46*1000+AI46</f>
        <v>4030</v>
      </c>
      <c r="AL46" s="68">
        <f>RANK(AK46,AK$45:AK$47)</f>
        <v>1</v>
      </c>
      <c r="AM46" s="69"/>
      <c r="AN46" s="67" t="str">
        <f>IF(AL46=1,"☆","")</f>
        <v>☆</v>
      </c>
      <c r="AO46" s="70"/>
    </row>
    <row r="47" spans="2:41" s="38" customFormat="1" ht="14.25" thickBot="1">
      <c r="B47" s="73" t="s">
        <v>62</v>
      </c>
      <c r="C47" s="74"/>
      <c r="D47" s="74"/>
      <c r="E47" s="74"/>
      <c r="F47" s="75"/>
      <c r="G47" s="55" t="str">
        <f>IF(H47&gt;J47,"○",IF(H47&lt;J47,"●","△"))</f>
        <v>●</v>
      </c>
      <c r="H47" s="6">
        <f>R45</f>
        <v>3</v>
      </c>
      <c r="I47" s="6" t="s">
        <v>31</v>
      </c>
      <c r="J47" s="39">
        <f>P45</f>
        <v>15</v>
      </c>
      <c r="K47" s="6" t="str">
        <f>IF(L47&gt;N47,"○",IF(L47&lt;N47,"●","△"))</f>
        <v>●</v>
      </c>
      <c r="L47" s="6">
        <f>R46</f>
        <v>3</v>
      </c>
      <c r="M47" s="6" t="s">
        <v>31</v>
      </c>
      <c r="N47" s="39">
        <f>P46</f>
        <v>28</v>
      </c>
      <c r="O47" s="76"/>
      <c r="P47" s="76"/>
      <c r="Q47" s="76"/>
      <c r="R47" s="76"/>
      <c r="S47" s="14"/>
      <c r="T47" s="14"/>
      <c r="U47" s="14"/>
      <c r="V47" s="50"/>
      <c r="W47" s="77">
        <f>COUNTIF($G47:$V47,"○")</f>
        <v>0</v>
      </c>
      <c r="X47" s="62"/>
      <c r="Y47" s="61">
        <f>COUNTIF($G47:$V47,"●")</f>
        <v>2</v>
      </c>
      <c r="Z47" s="62"/>
      <c r="AA47" s="61">
        <f>COUNTIF($G47:$V47,"△")</f>
        <v>0</v>
      </c>
      <c r="AB47" s="62"/>
      <c r="AC47" s="78">
        <f>W47*2+AA47</f>
        <v>0</v>
      </c>
      <c r="AD47" s="79"/>
      <c r="AE47" s="61">
        <f>H47+L47+T47</f>
        <v>6</v>
      </c>
      <c r="AF47" s="62"/>
      <c r="AG47" s="61">
        <f>J47+N47+V47</f>
        <v>43</v>
      </c>
      <c r="AH47" s="62"/>
      <c r="AI47" s="61">
        <f>AE47-AG47</f>
        <v>-37</v>
      </c>
      <c r="AJ47" s="62"/>
      <c r="AK47" s="43">
        <f>AC47*1000+AI47</f>
        <v>-37</v>
      </c>
      <c r="AL47" s="63">
        <f>RANK(AK47,AK$45:AK$47)</f>
        <v>3</v>
      </c>
      <c r="AM47" s="64"/>
      <c r="AN47" s="62">
        <f>IF(AL47=1,"☆","")</f>
      </c>
      <c r="AO47" s="65"/>
    </row>
    <row r="48" s="38" customFormat="1" ht="14.25" thickBot="1"/>
    <row r="49" spans="2:41" s="38" customFormat="1" ht="14.25" thickBot="1">
      <c r="B49" s="98" t="s">
        <v>63</v>
      </c>
      <c r="C49" s="99"/>
      <c r="D49" s="99"/>
      <c r="E49" s="99"/>
      <c r="F49" s="72"/>
      <c r="G49" s="98" t="str">
        <f>B50</f>
        <v>須磨東</v>
      </c>
      <c r="H49" s="99"/>
      <c r="I49" s="99"/>
      <c r="J49" s="99"/>
      <c r="K49" s="99" t="str">
        <f>B51</f>
        <v>園田学園</v>
      </c>
      <c r="L49" s="99"/>
      <c r="M49" s="99"/>
      <c r="N49" s="99"/>
      <c r="O49" s="99" t="str">
        <f>B52</f>
        <v>柏原</v>
      </c>
      <c r="P49" s="99"/>
      <c r="Q49" s="99"/>
      <c r="R49" s="99"/>
      <c r="S49" s="97"/>
      <c r="T49" s="112"/>
      <c r="U49" s="112"/>
      <c r="V49" s="113"/>
      <c r="W49" s="71" t="s">
        <v>1</v>
      </c>
      <c r="X49" s="99"/>
      <c r="Y49" s="99" t="s">
        <v>2</v>
      </c>
      <c r="Z49" s="99"/>
      <c r="AA49" s="99" t="s">
        <v>3</v>
      </c>
      <c r="AB49" s="99"/>
      <c r="AC49" s="99" t="s">
        <v>4</v>
      </c>
      <c r="AD49" s="99"/>
      <c r="AE49" s="97" t="s">
        <v>8</v>
      </c>
      <c r="AF49" s="71"/>
      <c r="AG49" s="97" t="s">
        <v>9</v>
      </c>
      <c r="AH49" s="71"/>
      <c r="AI49" s="99" t="s">
        <v>5</v>
      </c>
      <c r="AJ49" s="97"/>
      <c r="AK49" s="48"/>
      <c r="AL49" s="98" t="s">
        <v>6</v>
      </c>
      <c r="AM49" s="72"/>
      <c r="AN49" s="71" t="s">
        <v>10</v>
      </c>
      <c r="AO49" s="72"/>
    </row>
    <row r="50" spans="2:41" s="38" customFormat="1" ht="13.5">
      <c r="B50" s="84" t="s">
        <v>22</v>
      </c>
      <c r="C50" s="85"/>
      <c r="D50" s="85"/>
      <c r="E50" s="85"/>
      <c r="F50" s="83"/>
      <c r="G50" s="90"/>
      <c r="H50" s="91"/>
      <c r="I50" s="91"/>
      <c r="J50" s="91"/>
      <c r="K50" s="5" t="str">
        <f>IF(L50&gt;N50,"○",IF(L50&lt;N50,"●","△"))</f>
        <v>△</v>
      </c>
      <c r="L50" s="5"/>
      <c r="M50" s="5" t="s">
        <v>0</v>
      </c>
      <c r="N50" s="5"/>
      <c r="O50" s="47" t="str">
        <f>IF(P50&gt;R50,"○",IF(P50&lt;R50,"●","△"))</f>
        <v>●</v>
      </c>
      <c r="P50" s="8">
        <v>8</v>
      </c>
      <c r="Q50" s="8" t="s">
        <v>0</v>
      </c>
      <c r="R50" s="46">
        <v>12</v>
      </c>
      <c r="S50" s="5"/>
      <c r="T50" s="5"/>
      <c r="U50" s="5"/>
      <c r="V50" s="10"/>
      <c r="W50" s="82">
        <f>COUNTIF($G50:$V50,"○")</f>
        <v>0</v>
      </c>
      <c r="X50" s="85"/>
      <c r="Y50" s="85">
        <f>COUNTIF($G50:$V50,"●")</f>
        <v>1</v>
      </c>
      <c r="Z50" s="85"/>
      <c r="AA50" s="85">
        <f>COUNTIF($G50:$V50,"△")</f>
        <v>1</v>
      </c>
      <c r="AB50" s="85"/>
      <c r="AC50" s="109">
        <f>W50*2+AA50</f>
        <v>1</v>
      </c>
      <c r="AD50" s="109"/>
      <c r="AE50" s="85">
        <f>L50+P50+T50</f>
        <v>8</v>
      </c>
      <c r="AF50" s="85"/>
      <c r="AG50" s="85">
        <f>N50+R50+V50</f>
        <v>12</v>
      </c>
      <c r="AH50" s="85"/>
      <c r="AI50" s="85">
        <f>AE50-AG50</f>
        <v>-4</v>
      </c>
      <c r="AJ50" s="107"/>
      <c r="AK50" s="41">
        <f>AC50*1000+AI50</f>
        <v>996</v>
      </c>
      <c r="AL50" s="80">
        <f>RANK(AK50,AK$50:AK$52)</f>
        <v>3</v>
      </c>
      <c r="AM50" s="81"/>
      <c r="AN50" s="82">
        <f>IF(AL50=1,"☆","")</f>
      </c>
      <c r="AO50" s="83"/>
    </row>
    <row r="51" spans="2:41" s="38" customFormat="1" ht="13.5">
      <c r="B51" s="84" t="s">
        <v>20</v>
      </c>
      <c r="C51" s="85"/>
      <c r="D51" s="85"/>
      <c r="E51" s="85"/>
      <c r="F51" s="83"/>
      <c r="G51" s="11" t="str">
        <f>IF(H51&gt;J51,"○",IF(H51&lt;J51,"●","△"))</f>
        <v>△</v>
      </c>
      <c r="H51" s="5">
        <f>N50</f>
        <v>0</v>
      </c>
      <c r="I51" s="5" t="s">
        <v>0</v>
      </c>
      <c r="J51" s="5">
        <f>L50</f>
        <v>0</v>
      </c>
      <c r="K51" s="86"/>
      <c r="L51" s="86"/>
      <c r="M51" s="86"/>
      <c r="N51" s="86"/>
      <c r="O51" s="5" t="str">
        <f>IF(P51&gt;R51,"○",IF(P51&lt;R51,"●","△"))</f>
        <v>○</v>
      </c>
      <c r="P51" s="8">
        <v>12</v>
      </c>
      <c r="Q51" s="8" t="s">
        <v>0</v>
      </c>
      <c r="R51" s="46">
        <v>5</v>
      </c>
      <c r="S51" s="44"/>
      <c r="T51" s="3"/>
      <c r="U51" s="3"/>
      <c r="V51" s="12"/>
      <c r="W51" s="67">
        <f>COUNTIF($G51:$V51,"○")</f>
        <v>1</v>
      </c>
      <c r="X51" s="105"/>
      <c r="Y51" s="105">
        <f>COUNTIF($G51:$V51,"●")</f>
        <v>0</v>
      </c>
      <c r="Z51" s="105"/>
      <c r="AA51" s="105">
        <f>COUNTIF($G51:$V51,"△")</f>
        <v>1</v>
      </c>
      <c r="AB51" s="105"/>
      <c r="AC51" s="108">
        <f>W51*2+AA51</f>
        <v>3</v>
      </c>
      <c r="AD51" s="108"/>
      <c r="AE51" s="105">
        <f>H51+P51+T51</f>
        <v>12</v>
      </c>
      <c r="AF51" s="105"/>
      <c r="AG51" s="105">
        <f>J51+R51+V51</f>
        <v>5</v>
      </c>
      <c r="AH51" s="105"/>
      <c r="AI51" s="105">
        <f>AE51-AG51</f>
        <v>7</v>
      </c>
      <c r="AJ51" s="66"/>
      <c r="AK51" s="45">
        <f>AC51*1000+AI51</f>
        <v>3007</v>
      </c>
      <c r="AL51" s="68">
        <f>RANK(AK51,AK$50:AK$52)</f>
        <v>1</v>
      </c>
      <c r="AM51" s="69"/>
      <c r="AN51" s="67" t="str">
        <f>IF(AL51=1,"☆","")</f>
        <v>☆</v>
      </c>
      <c r="AO51" s="70"/>
    </row>
    <row r="52" spans="2:41" s="38" customFormat="1" ht="14.25" thickBot="1">
      <c r="B52" s="73" t="s">
        <v>64</v>
      </c>
      <c r="C52" s="74"/>
      <c r="D52" s="74"/>
      <c r="E52" s="74"/>
      <c r="F52" s="75"/>
      <c r="G52" s="55" t="str">
        <f>IF(H52&gt;J52,"○",IF(H52&lt;J52,"●","△"))</f>
        <v>○</v>
      </c>
      <c r="H52" s="6">
        <f>R50</f>
        <v>12</v>
      </c>
      <c r="I52" s="6" t="s">
        <v>0</v>
      </c>
      <c r="J52" s="39">
        <f>P50</f>
        <v>8</v>
      </c>
      <c r="K52" s="6" t="str">
        <f>IF(L52&gt;N52,"○",IF(L52&lt;N52,"●","△"))</f>
        <v>●</v>
      </c>
      <c r="L52" s="6">
        <f>R51</f>
        <v>5</v>
      </c>
      <c r="M52" s="6" t="s">
        <v>0</v>
      </c>
      <c r="N52" s="39">
        <f>P51</f>
        <v>12</v>
      </c>
      <c r="O52" s="76"/>
      <c r="P52" s="76"/>
      <c r="Q52" s="76"/>
      <c r="R52" s="76"/>
      <c r="S52" s="14"/>
      <c r="T52" s="14"/>
      <c r="U52" s="14"/>
      <c r="V52" s="50"/>
      <c r="W52" s="62">
        <f>COUNTIF($G52:$V52,"○")</f>
        <v>1</v>
      </c>
      <c r="X52" s="101"/>
      <c r="Y52" s="101">
        <f>COUNTIF($G52:$V52,"●")</f>
        <v>1</v>
      </c>
      <c r="Z52" s="101"/>
      <c r="AA52" s="101">
        <f>COUNTIF($G52:$V52,"△")</f>
        <v>0</v>
      </c>
      <c r="AB52" s="101"/>
      <c r="AC52" s="106">
        <f>W52*2+AA52</f>
        <v>2</v>
      </c>
      <c r="AD52" s="106"/>
      <c r="AE52" s="101">
        <f>H52+L52+T52</f>
        <v>17</v>
      </c>
      <c r="AF52" s="101"/>
      <c r="AG52" s="101">
        <f>J52+N52+V52</f>
        <v>20</v>
      </c>
      <c r="AH52" s="101"/>
      <c r="AI52" s="101">
        <f>AE52-AG52</f>
        <v>-3</v>
      </c>
      <c r="AJ52" s="61"/>
      <c r="AK52" s="43">
        <f>AC52*1000+AI52</f>
        <v>1997</v>
      </c>
      <c r="AL52" s="102">
        <f>RANK(AK52,AK$50:AK$52)</f>
        <v>2</v>
      </c>
      <c r="AM52" s="103"/>
      <c r="AN52" s="62">
        <f>IF(AL52=1,"☆","")</f>
      </c>
      <c r="AO52" s="65"/>
    </row>
    <row r="53" s="38" customFormat="1" ht="13.5"/>
    <row r="54" spans="2:14" s="38" customFormat="1" ht="13.5">
      <c r="B54" s="104" t="s">
        <v>65</v>
      </c>
      <c r="C54" s="104"/>
      <c r="D54" s="104"/>
      <c r="E54" s="104"/>
      <c r="F54" s="104"/>
      <c r="G54" s="5"/>
      <c r="H54" s="5"/>
      <c r="I54" s="5"/>
      <c r="J54" s="5"/>
      <c r="K54" s="5"/>
      <c r="L54" s="5"/>
      <c r="M54" s="5"/>
      <c r="N54" s="5"/>
    </row>
    <row r="55" spans="2:41" s="38" customFormat="1" ht="13.5">
      <c r="B55" s="114" t="s">
        <v>61</v>
      </c>
      <c r="C55" s="114"/>
      <c r="D55" s="114"/>
      <c r="E55" s="114"/>
      <c r="F55" s="114"/>
      <c r="G55" s="38">
        <v>14</v>
      </c>
      <c r="H55" s="38" t="s">
        <v>36</v>
      </c>
      <c r="I55" s="38">
        <v>10</v>
      </c>
      <c r="J55" s="114" t="s">
        <v>20</v>
      </c>
      <c r="K55" s="114"/>
      <c r="L55" s="114"/>
      <c r="M55" s="114"/>
      <c r="N55" s="114"/>
      <c r="P55" s="115" t="s">
        <v>78</v>
      </c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</row>
    <row r="56" spans="2:14" s="38" customFormat="1" ht="13.5">
      <c r="B56" s="104" t="s">
        <v>66</v>
      </c>
      <c r="C56" s="104"/>
      <c r="D56" s="104"/>
      <c r="E56" s="104"/>
      <c r="F56" s="104"/>
      <c r="G56" s="5"/>
      <c r="H56" s="5"/>
      <c r="I56" s="5"/>
      <c r="J56" s="5"/>
      <c r="K56" s="5"/>
      <c r="L56" s="5"/>
      <c r="M56" s="5"/>
      <c r="N56" s="5"/>
    </row>
    <row r="57" spans="2:14" s="38" customFormat="1" ht="13.5">
      <c r="B57" s="114" t="s">
        <v>12</v>
      </c>
      <c r="C57" s="114"/>
      <c r="D57" s="114"/>
      <c r="E57" s="114"/>
      <c r="F57" s="114"/>
      <c r="G57" s="38">
        <v>6</v>
      </c>
      <c r="H57" s="38" t="s">
        <v>36</v>
      </c>
      <c r="I57" s="38">
        <v>10</v>
      </c>
      <c r="J57" s="114" t="s">
        <v>64</v>
      </c>
      <c r="K57" s="114"/>
      <c r="L57" s="114"/>
      <c r="M57" s="114"/>
      <c r="N57" s="114"/>
    </row>
    <row r="58" spans="2:6" s="38" customFormat="1" ht="13.5">
      <c r="B58" s="114" t="s">
        <v>67</v>
      </c>
      <c r="C58" s="114"/>
      <c r="D58" s="114"/>
      <c r="E58" s="114"/>
      <c r="F58" s="114"/>
    </row>
    <row r="59" spans="2:14" s="38" customFormat="1" ht="13.5">
      <c r="B59" s="114" t="s">
        <v>62</v>
      </c>
      <c r="C59" s="114"/>
      <c r="D59" s="114"/>
      <c r="E59" s="114"/>
      <c r="F59" s="114"/>
      <c r="G59" s="38">
        <v>15</v>
      </c>
      <c r="H59" s="38" t="s">
        <v>36</v>
      </c>
      <c r="I59" s="38">
        <v>13</v>
      </c>
      <c r="J59" s="114" t="s">
        <v>22</v>
      </c>
      <c r="K59" s="114"/>
      <c r="L59" s="114"/>
      <c r="M59" s="114"/>
      <c r="N59" s="114"/>
    </row>
    <row r="60" s="38" customFormat="1" ht="14.25" thickBot="1"/>
    <row r="61" spans="2:41" s="37" customFormat="1" ht="14.25" thickBot="1">
      <c r="B61" s="98" t="s">
        <v>68</v>
      </c>
      <c r="C61" s="99"/>
      <c r="D61" s="99"/>
      <c r="E61" s="99"/>
      <c r="F61" s="72"/>
      <c r="G61" s="98" t="str">
        <f>B62</f>
        <v>北須磨</v>
      </c>
      <c r="H61" s="99"/>
      <c r="I61" s="99"/>
      <c r="J61" s="99"/>
      <c r="K61" s="99" t="str">
        <f>B63</f>
        <v>明石北</v>
      </c>
      <c r="L61" s="99"/>
      <c r="M61" s="99"/>
      <c r="N61" s="99"/>
      <c r="O61" s="99" t="str">
        <f>B64</f>
        <v>県尼崎</v>
      </c>
      <c r="P61" s="99"/>
      <c r="Q61" s="99"/>
      <c r="R61" s="99"/>
      <c r="S61" s="51"/>
      <c r="T61" s="52"/>
      <c r="U61" s="52"/>
      <c r="V61" s="53"/>
      <c r="W61" s="100" t="s">
        <v>1</v>
      </c>
      <c r="X61" s="71"/>
      <c r="Y61" s="97" t="s">
        <v>2</v>
      </c>
      <c r="Z61" s="71"/>
      <c r="AA61" s="97" t="s">
        <v>3</v>
      </c>
      <c r="AB61" s="71"/>
      <c r="AC61" s="97" t="s">
        <v>4</v>
      </c>
      <c r="AD61" s="71"/>
      <c r="AE61" s="97" t="s">
        <v>8</v>
      </c>
      <c r="AF61" s="71"/>
      <c r="AG61" s="97" t="s">
        <v>9</v>
      </c>
      <c r="AH61" s="71"/>
      <c r="AI61" s="97" t="s">
        <v>5</v>
      </c>
      <c r="AJ61" s="71"/>
      <c r="AK61" s="48"/>
      <c r="AL61" s="98" t="s">
        <v>6</v>
      </c>
      <c r="AM61" s="72"/>
      <c r="AN61" s="71" t="s">
        <v>10</v>
      </c>
      <c r="AO61" s="72"/>
    </row>
    <row r="62" spans="2:41" s="37" customFormat="1" ht="13.5">
      <c r="B62" s="84" t="s">
        <v>44</v>
      </c>
      <c r="C62" s="85"/>
      <c r="D62" s="85"/>
      <c r="E62" s="85"/>
      <c r="F62" s="83"/>
      <c r="G62" s="90"/>
      <c r="H62" s="91"/>
      <c r="I62" s="91"/>
      <c r="J62" s="91"/>
      <c r="K62" s="5" t="str">
        <f>IF(L62&gt;N62,"○",IF(L62&lt;N62,"●","△"))</f>
        <v>●</v>
      </c>
      <c r="L62" s="5">
        <v>6</v>
      </c>
      <c r="M62" s="5" t="s">
        <v>31</v>
      </c>
      <c r="N62" s="5">
        <v>20</v>
      </c>
      <c r="O62" s="47" t="str">
        <f>IF(P62&gt;R62,"○",IF(P62&lt;R62,"●","△"))</f>
        <v>●</v>
      </c>
      <c r="P62" s="8">
        <v>6</v>
      </c>
      <c r="Q62" s="8" t="s">
        <v>31</v>
      </c>
      <c r="R62" s="46">
        <v>25</v>
      </c>
      <c r="S62" s="5"/>
      <c r="T62" s="5"/>
      <c r="U62" s="5"/>
      <c r="V62" s="10"/>
      <c r="W62" s="92">
        <f>COUNTIF($G62:$V62,"○")</f>
        <v>0</v>
      </c>
      <c r="X62" s="93"/>
      <c r="Y62" s="94">
        <f>COUNTIF($G62:$V62,"●")</f>
        <v>2</v>
      </c>
      <c r="Z62" s="93"/>
      <c r="AA62" s="94">
        <f>COUNTIF($G62:$V62,"△")</f>
        <v>0</v>
      </c>
      <c r="AB62" s="93"/>
      <c r="AC62" s="95">
        <f>W62*2+AA62</f>
        <v>0</v>
      </c>
      <c r="AD62" s="96"/>
      <c r="AE62" s="94">
        <f>L62+P62+T62</f>
        <v>12</v>
      </c>
      <c r="AF62" s="93"/>
      <c r="AG62" s="94">
        <f>N62+R62+V62</f>
        <v>45</v>
      </c>
      <c r="AH62" s="93"/>
      <c r="AI62" s="94">
        <f>AE62-AG62</f>
        <v>-33</v>
      </c>
      <c r="AJ62" s="93"/>
      <c r="AK62" s="41">
        <f>AC62*1000+AI62</f>
        <v>-33</v>
      </c>
      <c r="AL62" s="80">
        <f>RANK(AK62,AK$62:AK$64)</f>
        <v>3</v>
      </c>
      <c r="AM62" s="81"/>
      <c r="AN62" s="82">
        <f>IF(AL62=1,"☆","")</f>
      </c>
      <c r="AO62" s="83"/>
    </row>
    <row r="63" spans="2:41" s="37" customFormat="1" ht="13.5">
      <c r="B63" s="84" t="s">
        <v>19</v>
      </c>
      <c r="C63" s="85"/>
      <c r="D63" s="85"/>
      <c r="E63" s="85"/>
      <c r="F63" s="83"/>
      <c r="G63" s="11" t="str">
        <f>IF(H63&gt;J63,"○",IF(H63&lt;J63,"●","△"))</f>
        <v>○</v>
      </c>
      <c r="H63" s="5">
        <f>N62</f>
        <v>20</v>
      </c>
      <c r="I63" s="5" t="s">
        <v>31</v>
      </c>
      <c r="J63" s="5">
        <f>L62</f>
        <v>6</v>
      </c>
      <c r="K63" s="86"/>
      <c r="L63" s="86"/>
      <c r="M63" s="86"/>
      <c r="N63" s="86"/>
      <c r="O63" s="5" t="str">
        <f>IF(P63&gt;R63,"○",IF(P63&lt;R63,"●","△"))</f>
        <v>○</v>
      </c>
      <c r="P63" s="8">
        <v>14</v>
      </c>
      <c r="Q63" s="8" t="s">
        <v>31</v>
      </c>
      <c r="R63" s="46">
        <v>12</v>
      </c>
      <c r="S63" s="44"/>
      <c r="T63" s="3"/>
      <c r="U63" s="3"/>
      <c r="V63" s="12"/>
      <c r="W63" s="87">
        <f>COUNTIF($G63:$V63,"○")</f>
        <v>2</v>
      </c>
      <c r="X63" s="67"/>
      <c r="Y63" s="66">
        <f>COUNTIF($G63:$V63,"●")</f>
        <v>0</v>
      </c>
      <c r="Z63" s="67"/>
      <c r="AA63" s="66">
        <f>COUNTIF($G63:$V63,"△")</f>
        <v>0</v>
      </c>
      <c r="AB63" s="67"/>
      <c r="AC63" s="88">
        <f>W63*2+AA63</f>
        <v>4</v>
      </c>
      <c r="AD63" s="89"/>
      <c r="AE63" s="66">
        <f>H63+P63+T63</f>
        <v>34</v>
      </c>
      <c r="AF63" s="67"/>
      <c r="AG63" s="66">
        <f>J63+R63+V63</f>
        <v>18</v>
      </c>
      <c r="AH63" s="67"/>
      <c r="AI63" s="66">
        <f>AE63-AG63</f>
        <v>16</v>
      </c>
      <c r="AJ63" s="67"/>
      <c r="AK63" s="45">
        <f>AC63*1000+AI63</f>
        <v>4016</v>
      </c>
      <c r="AL63" s="68">
        <f>RANK(AK63,AK$62:AK$64)</f>
        <v>1</v>
      </c>
      <c r="AM63" s="69"/>
      <c r="AN63" s="67" t="str">
        <f>IF(AL63=1,"☆","")</f>
        <v>☆</v>
      </c>
      <c r="AO63" s="70"/>
    </row>
    <row r="64" spans="2:41" s="37" customFormat="1" ht="14.25" thickBot="1">
      <c r="B64" s="73" t="s">
        <v>11</v>
      </c>
      <c r="C64" s="74"/>
      <c r="D64" s="74"/>
      <c r="E64" s="74"/>
      <c r="F64" s="75"/>
      <c r="G64" s="55" t="str">
        <f>IF(H64&gt;J64,"○",IF(H64&lt;J64,"●","△"))</f>
        <v>○</v>
      </c>
      <c r="H64" s="6">
        <f>R62</f>
        <v>25</v>
      </c>
      <c r="I64" s="6" t="s">
        <v>31</v>
      </c>
      <c r="J64" s="39">
        <f>P62</f>
        <v>6</v>
      </c>
      <c r="K64" s="6" t="str">
        <f>IF(L64&gt;N64,"○",IF(L64&lt;N64,"●","△"))</f>
        <v>●</v>
      </c>
      <c r="L64" s="6">
        <f>R63</f>
        <v>12</v>
      </c>
      <c r="M64" s="6" t="s">
        <v>31</v>
      </c>
      <c r="N64" s="39">
        <f>P63</f>
        <v>14</v>
      </c>
      <c r="O64" s="76"/>
      <c r="P64" s="76"/>
      <c r="Q64" s="76"/>
      <c r="R64" s="76"/>
      <c r="S64" s="14"/>
      <c r="T64" s="14"/>
      <c r="U64" s="14"/>
      <c r="V64" s="50"/>
      <c r="W64" s="77">
        <f>COUNTIF($G64:$V64,"○")</f>
        <v>1</v>
      </c>
      <c r="X64" s="62"/>
      <c r="Y64" s="61">
        <f>COUNTIF($G64:$V64,"●")</f>
        <v>1</v>
      </c>
      <c r="Z64" s="62"/>
      <c r="AA64" s="61">
        <f>COUNTIF($G64:$V64,"△")</f>
        <v>0</v>
      </c>
      <c r="AB64" s="62"/>
      <c r="AC64" s="78">
        <f>W64*2+AA64</f>
        <v>2</v>
      </c>
      <c r="AD64" s="79"/>
      <c r="AE64" s="61">
        <f>H64+L64+T64</f>
        <v>37</v>
      </c>
      <c r="AF64" s="62"/>
      <c r="AG64" s="61">
        <f>J64+N64+V64</f>
        <v>20</v>
      </c>
      <c r="AH64" s="62"/>
      <c r="AI64" s="61">
        <f>AE64-AG64</f>
        <v>17</v>
      </c>
      <c r="AJ64" s="62"/>
      <c r="AK64" s="43">
        <f>AC64*1000+AI64</f>
        <v>2017</v>
      </c>
      <c r="AL64" s="63">
        <f>RANK(AK64,AK$62:AK$64)</f>
        <v>2</v>
      </c>
      <c r="AM64" s="64"/>
      <c r="AN64" s="62">
        <f>IF(AL64=1,"☆","")</f>
      </c>
      <c r="AO64" s="65"/>
    </row>
    <row r="65" spans="2:41" s="37" customFormat="1" ht="14.25" thickBo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</row>
    <row r="66" spans="2:41" s="37" customFormat="1" ht="14.25" thickBot="1">
      <c r="B66" s="98" t="s">
        <v>69</v>
      </c>
      <c r="C66" s="99"/>
      <c r="D66" s="99"/>
      <c r="E66" s="99"/>
      <c r="F66" s="72"/>
      <c r="G66" s="98" t="str">
        <f>B67</f>
        <v>明石清水</v>
      </c>
      <c r="H66" s="99"/>
      <c r="I66" s="99"/>
      <c r="J66" s="99"/>
      <c r="K66" s="99" t="str">
        <f>B68</f>
        <v>伊川谷北</v>
      </c>
      <c r="L66" s="99"/>
      <c r="M66" s="99"/>
      <c r="N66" s="99"/>
      <c r="O66" s="99" t="str">
        <f>B69</f>
        <v>川西明峰</v>
      </c>
      <c r="P66" s="99"/>
      <c r="Q66" s="99"/>
      <c r="R66" s="99"/>
      <c r="S66" s="97"/>
      <c r="T66" s="112"/>
      <c r="U66" s="112"/>
      <c r="V66" s="113"/>
      <c r="W66" s="71" t="s">
        <v>1</v>
      </c>
      <c r="X66" s="99"/>
      <c r="Y66" s="99" t="s">
        <v>2</v>
      </c>
      <c r="Z66" s="99"/>
      <c r="AA66" s="99" t="s">
        <v>3</v>
      </c>
      <c r="AB66" s="99"/>
      <c r="AC66" s="99" t="s">
        <v>4</v>
      </c>
      <c r="AD66" s="99"/>
      <c r="AE66" s="97" t="s">
        <v>8</v>
      </c>
      <c r="AF66" s="71"/>
      <c r="AG66" s="97" t="s">
        <v>9</v>
      </c>
      <c r="AH66" s="71"/>
      <c r="AI66" s="99" t="s">
        <v>5</v>
      </c>
      <c r="AJ66" s="97"/>
      <c r="AK66" s="48"/>
      <c r="AL66" s="98" t="s">
        <v>6</v>
      </c>
      <c r="AM66" s="72"/>
      <c r="AN66" s="71" t="s">
        <v>10</v>
      </c>
      <c r="AO66" s="72"/>
    </row>
    <row r="67" spans="2:41" ht="13.5">
      <c r="B67" s="84" t="s">
        <v>27</v>
      </c>
      <c r="C67" s="85"/>
      <c r="D67" s="85"/>
      <c r="E67" s="85"/>
      <c r="F67" s="83"/>
      <c r="G67" s="90"/>
      <c r="H67" s="91"/>
      <c r="I67" s="91"/>
      <c r="J67" s="91"/>
      <c r="K67" s="5" t="str">
        <f>IF(L67&gt;N67,"○",IF(L67&lt;N67,"●","△"))</f>
        <v>○</v>
      </c>
      <c r="L67" s="5">
        <v>12</v>
      </c>
      <c r="M67" s="5" t="s">
        <v>0</v>
      </c>
      <c r="N67" s="5">
        <v>7</v>
      </c>
      <c r="O67" s="47" t="str">
        <f>IF(P67&gt;R67,"○",IF(P67&lt;R67,"●","△"))</f>
        <v>○</v>
      </c>
      <c r="P67" s="8">
        <v>24</v>
      </c>
      <c r="Q67" s="8" t="s">
        <v>0</v>
      </c>
      <c r="R67" s="46">
        <v>2</v>
      </c>
      <c r="S67" s="5"/>
      <c r="T67" s="5"/>
      <c r="U67" s="5"/>
      <c r="V67" s="10"/>
      <c r="W67" s="82">
        <f>COUNTIF($G67:$V67,"○")</f>
        <v>2</v>
      </c>
      <c r="X67" s="85"/>
      <c r="Y67" s="85">
        <f>COUNTIF($G67:$V67,"●")</f>
        <v>0</v>
      </c>
      <c r="Z67" s="85"/>
      <c r="AA67" s="85">
        <f>COUNTIF($G67:$V67,"△")</f>
        <v>0</v>
      </c>
      <c r="AB67" s="85"/>
      <c r="AC67" s="109">
        <f>W67*2+AA67</f>
        <v>4</v>
      </c>
      <c r="AD67" s="109"/>
      <c r="AE67" s="85">
        <f>L67+P67+T67</f>
        <v>36</v>
      </c>
      <c r="AF67" s="85"/>
      <c r="AG67" s="85">
        <f>N67+R67+V67</f>
        <v>9</v>
      </c>
      <c r="AH67" s="85"/>
      <c r="AI67" s="85">
        <f>AE67-AG67</f>
        <v>27</v>
      </c>
      <c r="AJ67" s="107"/>
      <c r="AK67" s="41">
        <f>AC67*1000+AI67</f>
        <v>4027</v>
      </c>
      <c r="AL67" s="80">
        <f>RANK(AK67,AK$67:AK$69)</f>
        <v>1</v>
      </c>
      <c r="AM67" s="81"/>
      <c r="AN67" s="82" t="str">
        <f>IF(AL67=1,"☆","")</f>
        <v>☆</v>
      </c>
      <c r="AO67" s="83"/>
    </row>
    <row r="68" spans="2:41" ht="13.5">
      <c r="B68" s="84" t="s">
        <v>24</v>
      </c>
      <c r="C68" s="85"/>
      <c r="D68" s="85"/>
      <c r="E68" s="85"/>
      <c r="F68" s="83"/>
      <c r="G68" s="11" t="str">
        <f>IF(H68&gt;J68,"○",IF(H68&lt;J68,"●","△"))</f>
        <v>●</v>
      </c>
      <c r="H68" s="5">
        <f>N67</f>
        <v>7</v>
      </c>
      <c r="I68" s="5" t="s">
        <v>0</v>
      </c>
      <c r="J68" s="5">
        <f>L67</f>
        <v>12</v>
      </c>
      <c r="K68" s="86"/>
      <c r="L68" s="86"/>
      <c r="M68" s="86"/>
      <c r="N68" s="86"/>
      <c r="O68" s="5" t="str">
        <f>IF(P68&gt;R68,"○",IF(P68&lt;R68,"●","△"))</f>
        <v>○</v>
      </c>
      <c r="P68" s="8">
        <v>31</v>
      </c>
      <c r="Q68" s="8" t="s">
        <v>0</v>
      </c>
      <c r="R68" s="46">
        <v>2</v>
      </c>
      <c r="S68" s="44"/>
      <c r="T68" s="3"/>
      <c r="U68" s="3"/>
      <c r="V68" s="12"/>
      <c r="W68" s="67">
        <f>COUNTIF($G68:$V68,"○")</f>
        <v>1</v>
      </c>
      <c r="X68" s="105"/>
      <c r="Y68" s="105">
        <f>COUNTIF($G68:$V68,"●")</f>
        <v>1</v>
      </c>
      <c r="Z68" s="105"/>
      <c r="AA68" s="105">
        <f>COUNTIF($G68:$V68,"△")</f>
        <v>0</v>
      </c>
      <c r="AB68" s="105"/>
      <c r="AC68" s="108">
        <f>W68*2+AA68</f>
        <v>2</v>
      </c>
      <c r="AD68" s="108"/>
      <c r="AE68" s="105">
        <f>H68+P68+T68</f>
        <v>38</v>
      </c>
      <c r="AF68" s="105"/>
      <c r="AG68" s="105">
        <f>J68+R68+V68</f>
        <v>14</v>
      </c>
      <c r="AH68" s="105"/>
      <c r="AI68" s="105">
        <f>AE68-AG68</f>
        <v>24</v>
      </c>
      <c r="AJ68" s="66"/>
      <c r="AK68" s="45">
        <f>AC68*1000+AI68</f>
        <v>2024</v>
      </c>
      <c r="AL68" s="68">
        <f>RANK(AK68,AK$67:AK$69)</f>
        <v>2</v>
      </c>
      <c r="AM68" s="69"/>
      <c r="AN68" s="67">
        <f>IF(AL68=1,"☆","")</f>
      </c>
      <c r="AO68" s="70"/>
    </row>
    <row r="69" spans="2:41" s="38" customFormat="1" ht="14.25" thickBot="1">
      <c r="B69" s="73" t="s">
        <v>43</v>
      </c>
      <c r="C69" s="74"/>
      <c r="D69" s="74"/>
      <c r="E69" s="74"/>
      <c r="F69" s="75"/>
      <c r="G69" s="55" t="str">
        <f>IF(H69&gt;J69,"○",IF(H69&lt;J69,"●","△"))</f>
        <v>●</v>
      </c>
      <c r="H69" s="6">
        <f>R67</f>
        <v>2</v>
      </c>
      <c r="I69" s="6" t="s">
        <v>0</v>
      </c>
      <c r="J69" s="39">
        <f>P67</f>
        <v>24</v>
      </c>
      <c r="K69" s="6" t="str">
        <f>IF(L69&gt;N69,"○",IF(L69&lt;N69,"●","△"))</f>
        <v>●</v>
      </c>
      <c r="L69" s="6">
        <f>R68</f>
        <v>2</v>
      </c>
      <c r="M69" s="6" t="s">
        <v>0</v>
      </c>
      <c r="N69" s="39">
        <f>P68</f>
        <v>31</v>
      </c>
      <c r="O69" s="76"/>
      <c r="P69" s="76"/>
      <c r="Q69" s="76"/>
      <c r="R69" s="76"/>
      <c r="S69" s="14"/>
      <c r="T69" s="14"/>
      <c r="U69" s="14"/>
      <c r="V69" s="50"/>
      <c r="W69" s="62">
        <f>COUNTIF($G69:$V69,"○")</f>
        <v>0</v>
      </c>
      <c r="X69" s="101"/>
      <c r="Y69" s="101">
        <f>COUNTIF($G69:$V69,"●")</f>
        <v>2</v>
      </c>
      <c r="Z69" s="101"/>
      <c r="AA69" s="101">
        <f>COUNTIF($G69:$V69,"△")</f>
        <v>0</v>
      </c>
      <c r="AB69" s="101"/>
      <c r="AC69" s="106">
        <f>W69*2+AA69</f>
        <v>0</v>
      </c>
      <c r="AD69" s="106"/>
      <c r="AE69" s="101">
        <f>H69+L69+T69</f>
        <v>4</v>
      </c>
      <c r="AF69" s="101"/>
      <c r="AG69" s="101">
        <f>J69+N69+V69</f>
        <v>55</v>
      </c>
      <c r="AH69" s="101"/>
      <c r="AI69" s="101">
        <f>AE69-AG69</f>
        <v>-51</v>
      </c>
      <c r="AJ69" s="61"/>
      <c r="AK69" s="43">
        <f>AC69*1000+AI69</f>
        <v>-51</v>
      </c>
      <c r="AL69" s="102">
        <f>RANK(AK69,AK$67:AK$69)</f>
        <v>3</v>
      </c>
      <c r="AM69" s="103"/>
      <c r="AN69" s="62">
        <f>IF(AL69=1,"☆","")</f>
      </c>
      <c r="AO69" s="65"/>
    </row>
    <row r="70" s="38" customFormat="1" ht="13.5"/>
    <row r="71" spans="2:14" s="38" customFormat="1" ht="13.5">
      <c r="B71" s="104" t="s">
        <v>71</v>
      </c>
      <c r="C71" s="104"/>
      <c r="D71" s="104"/>
      <c r="E71" s="104"/>
      <c r="F71" s="104"/>
      <c r="G71" s="5"/>
      <c r="H71" s="5"/>
      <c r="I71" s="5"/>
      <c r="J71" s="5"/>
      <c r="K71" s="5"/>
      <c r="L71" s="5"/>
      <c r="M71" s="5"/>
      <c r="N71" s="5"/>
    </row>
    <row r="72" spans="2:30" s="38" customFormat="1" ht="13.5">
      <c r="B72" s="114" t="s">
        <v>19</v>
      </c>
      <c r="C72" s="114"/>
      <c r="D72" s="114"/>
      <c r="E72" s="114"/>
      <c r="F72" s="114"/>
      <c r="G72" s="38">
        <v>11</v>
      </c>
      <c r="H72" s="38" t="s">
        <v>36</v>
      </c>
      <c r="I72" s="38">
        <v>10</v>
      </c>
      <c r="J72" s="114" t="s">
        <v>27</v>
      </c>
      <c r="K72" s="114"/>
      <c r="L72" s="114"/>
      <c r="M72" s="114"/>
      <c r="N72" s="114"/>
      <c r="P72" s="115" t="s">
        <v>79</v>
      </c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</row>
    <row r="73" spans="2:14" s="38" customFormat="1" ht="13.5">
      <c r="B73" s="104" t="s">
        <v>72</v>
      </c>
      <c r="C73" s="104"/>
      <c r="D73" s="104"/>
      <c r="E73" s="104"/>
      <c r="F73" s="104"/>
      <c r="G73" s="5"/>
      <c r="H73" s="5"/>
      <c r="I73" s="5"/>
      <c r="J73" s="5"/>
      <c r="K73" s="5"/>
      <c r="L73" s="5"/>
      <c r="M73" s="5"/>
      <c r="N73" s="5"/>
    </row>
    <row r="74" spans="2:14" s="38" customFormat="1" ht="13.5">
      <c r="B74" s="114" t="s">
        <v>11</v>
      </c>
      <c r="C74" s="114"/>
      <c r="D74" s="114"/>
      <c r="E74" s="114"/>
      <c r="F74" s="114"/>
      <c r="G74" s="38">
        <v>10</v>
      </c>
      <c r="H74" s="38" t="s">
        <v>36</v>
      </c>
      <c r="I74" s="38">
        <v>9</v>
      </c>
      <c r="J74" s="114" t="s">
        <v>24</v>
      </c>
      <c r="K74" s="114"/>
      <c r="L74" s="114"/>
      <c r="M74" s="114"/>
      <c r="N74" s="114"/>
    </row>
    <row r="75" spans="2:6" s="38" customFormat="1" ht="13.5">
      <c r="B75" s="114" t="s">
        <v>73</v>
      </c>
      <c r="C75" s="114"/>
      <c r="D75" s="114"/>
      <c r="E75" s="114"/>
      <c r="F75" s="114"/>
    </row>
    <row r="76" spans="2:14" s="38" customFormat="1" ht="13.5">
      <c r="B76" s="114" t="s">
        <v>44</v>
      </c>
      <c r="C76" s="114"/>
      <c r="D76" s="114"/>
      <c r="E76" s="114"/>
      <c r="F76" s="114"/>
      <c r="G76" s="38">
        <v>19</v>
      </c>
      <c r="H76" s="38" t="s">
        <v>36</v>
      </c>
      <c r="I76" s="38">
        <v>10</v>
      </c>
      <c r="J76" s="114" t="s">
        <v>43</v>
      </c>
      <c r="K76" s="114"/>
      <c r="L76" s="114"/>
      <c r="M76" s="114"/>
      <c r="N76" s="114"/>
    </row>
    <row r="77" spans="2:13" s="38" customFormat="1" ht="14.25" thickBo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2:41" s="38" customFormat="1" ht="14.25" thickBot="1">
      <c r="B78" s="98" t="s">
        <v>76</v>
      </c>
      <c r="C78" s="99"/>
      <c r="D78" s="99"/>
      <c r="E78" s="99"/>
      <c r="F78" s="72"/>
      <c r="G78" s="98" t="str">
        <f>B79</f>
        <v>神戸星城</v>
      </c>
      <c r="H78" s="99"/>
      <c r="I78" s="99"/>
      <c r="J78" s="99"/>
      <c r="K78" s="99" t="str">
        <f>B80</f>
        <v>明石西</v>
      </c>
      <c r="L78" s="99"/>
      <c r="M78" s="99"/>
      <c r="N78" s="99"/>
      <c r="O78" s="99" t="str">
        <f>B81</f>
        <v>鳴尾</v>
      </c>
      <c r="P78" s="99"/>
      <c r="Q78" s="99"/>
      <c r="R78" s="99"/>
      <c r="S78" s="99" t="str">
        <f>B82</f>
        <v>武庫川大附B</v>
      </c>
      <c r="T78" s="99"/>
      <c r="U78" s="99"/>
      <c r="V78" s="72"/>
      <c r="W78" s="71" t="s">
        <v>1</v>
      </c>
      <c r="X78" s="99"/>
      <c r="Y78" s="99" t="s">
        <v>2</v>
      </c>
      <c r="Z78" s="99"/>
      <c r="AA78" s="99" t="s">
        <v>3</v>
      </c>
      <c r="AB78" s="99"/>
      <c r="AC78" s="99" t="s">
        <v>4</v>
      </c>
      <c r="AD78" s="99"/>
      <c r="AE78" s="97" t="s">
        <v>8</v>
      </c>
      <c r="AF78" s="71"/>
      <c r="AG78" s="97" t="s">
        <v>9</v>
      </c>
      <c r="AH78" s="71"/>
      <c r="AI78" s="99" t="s">
        <v>5</v>
      </c>
      <c r="AJ78" s="97"/>
      <c r="AK78" s="48"/>
      <c r="AL78" s="98" t="s">
        <v>6</v>
      </c>
      <c r="AM78" s="72"/>
      <c r="AN78" s="71" t="s">
        <v>10</v>
      </c>
      <c r="AO78" s="72"/>
    </row>
    <row r="79" spans="2:41" s="38" customFormat="1" ht="13.5">
      <c r="B79" s="84" t="s">
        <v>70</v>
      </c>
      <c r="C79" s="85"/>
      <c r="D79" s="85"/>
      <c r="E79" s="85"/>
      <c r="F79" s="83"/>
      <c r="G79" s="90"/>
      <c r="H79" s="91"/>
      <c r="I79" s="91"/>
      <c r="J79" s="91"/>
      <c r="K79" s="5" t="str">
        <f>IF(L79&gt;N79,"○",IF(L79&lt;N79,"●","△"))</f>
        <v>○</v>
      </c>
      <c r="L79" s="5">
        <v>26</v>
      </c>
      <c r="M79" s="5" t="s">
        <v>0</v>
      </c>
      <c r="N79" s="5">
        <v>9</v>
      </c>
      <c r="O79" s="47" t="str">
        <f>IF(P79&gt;R79,"○",IF(P79&lt;R79,"●","△"))</f>
        <v>○</v>
      </c>
      <c r="P79" s="8">
        <v>29</v>
      </c>
      <c r="Q79" s="8" t="s">
        <v>0</v>
      </c>
      <c r="R79" s="46">
        <v>2</v>
      </c>
      <c r="S79" s="5" t="str">
        <f>IF(T79&gt;V79,"○",IF(T79&lt;V79,"●","△"))</f>
        <v>○</v>
      </c>
      <c r="T79" s="5">
        <v>28</v>
      </c>
      <c r="U79" s="5" t="s">
        <v>0</v>
      </c>
      <c r="V79" s="10">
        <v>8</v>
      </c>
      <c r="W79" s="82">
        <f>COUNTIF($G79:$V79,"○")</f>
        <v>3</v>
      </c>
      <c r="X79" s="85"/>
      <c r="Y79" s="85">
        <f>COUNTIF($G79:$V79,"●")</f>
        <v>0</v>
      </c>
      <c r="Z79" s="85"/>
      <c r="AA79" s="85">
        <f>COUNTIF($G79:$V79,"△")</f>
        <v>0</v>
      </c>
      <c r="AB79" s="85"/>
      <c r="AC79" s="109">
        <f>W79*2+AA79</f>
        <v>6</v>
      </c>
      <c r="AD79" s="109"/>
      <c r="AE79" s="85">
        <f>L79+P79+T79</f>
        <v>83</v>
      </c>
      <c r="AF79" s="85"/>
      <c r="AG79" s="85">
        <f>N79+R79+V79</f>
        <v>19</v>
      </c>
      <c r="AH79" s="85"/>
      <c r="AI79" s="85">
        <f>AE79-AG79</f>
        <v>64</v>
      </c>
      <c r="AJ79" s="107"/>
      <c r="AK79" s="41">
        <f>AC79*1000+AI79</f>
        <v>6064</v>
      </c>
      <c r="AL79" s="80">
        <f>RANK(AK79,AK$79:AK$82)</f>
        <v>1</v>
      </c>
      <c r="AM79" s="81"/>
      <c r="AN79" s="82" t="str">
        <f>IF(AL79=1,"☆","")</f>
        <v>☆</v>
      </c>
      <c r="AO79" s="83"/>
    </row>
    <row r="80" spans="2:41" s="38" customFormat="1" ht="13.5">
      <c r="B80" s="84" t="s">
        <v>30</v>
      </c>
      <c r="C80" s="85"/>
      <c r="D80" s="85"/>
      <c r="E80" s="85"/>
      <c r="F80" s="83"/>
      <c r="G80" s="11" t="str">
        <f>IF(H80&gt;J80,"○",IF(H80&lt;J80,"●","△"))</f>
        <v>●</v>
      </c>
      <c r="H80" s="5">
        <f>N79</f>
        <v>9</v>
      </c>
      <c r="I80" s="5" t="s">
        <v>0</v>
      </c>
      <c r="J80" s="5">
        <f>L79</f>
        <v>26</v>
      </c>
      <c r="K80" s="86"/>
      <c r="L80" s="86"/>
      <c r="M80" s="86"/>
      <c r="N80" s="86"/>
      <c r="O80" s="5" t="str">
        <f>IF(P80&gt;R80,"○",IF(P80&lt;R80,"●","△"))</f>
        <v>○</v>
      </c>
      <c r="P80" s="8">
        <v>16</v>
      </c>
      <c r="Q80" s="8" t="s">
        <v>0</v>
      </c>
      <c r="R80" s="46">
        <v>12</v>
      </c>
      <c r="S80" s="44" t="str">
        <f>IF(T80&gt;V80,"○",IF(T80&lt;V80,"●","△"))</f>
        <v>●</v>
      </c>
      <c r="T80" s="3">
        <v>18</v>
      </c>
      <c r="U80" s="3" t="s">
        <v>0</v>
      </c>
      <c r="V80" s="12">
        <v>20</v>
      </c>
      <c r="W80" s="67">
        <f>COUNTIF($G80:$V80,"○")</f>
        <v>1</v>
      </c>
      <c r="X80" s="105"/>
      <c r="Y80" s="105">
        <f>COUNTIF($G80:$V80,"●")</f>
        <v>2</v>
      </c>
      <c r="Z80" s="105"/>
      <c r="AA80" s="105">
        <f>COUNTIF($G80:$V80,"△")</f>
        <v>0</v>
      </c>
      <c r="AB80" s="105"/>
      <c r="AC80" s="108">
        <f>W80*2+AA80</f>
        <v>2</v>
      </c>
      <c r="AD80" s="108"/>
      <c r="AE80" s="105">
        <f>H80+P80+T80</f>
        <v>43</v>
      </c>
      <c r="AF80" s="105"/>
      <c r="AG80" s="105">
        <f>J80+R80+V80</f>
        <v>58</v>
      </c>
      <c r="AH80" s="105"/>
      <c r="AI80" s="105">
        <f>AE80-AG80</f>
        <v>-15</v>
      </c>
      <c r="AJ80" s="66"/>
      <c r="AK80" s="45">
        <f>AC80*1000+AI80</f>
        <v>1985</v>
      </c>
      <c r="AL80" s="68">
        <f>RANK(AK80,AK$79:AK$82)</f>
        <v>3</v>
      </c>
      <c r="AM80" s="69"/>
      <c r="AN80" s="67">
        <f>IF(AL80=1,"☆","")</f>
      </c>
      <c r="AO80" s="70"/>
    </row>
    <row r="81" spans="2:41" s="38" customFormat="1" ht="13.5">
      <c r="B81" s="84" t="s">
        <v>23</v>
      </c>
      <c r="C81" s="85"/>
      <c r="D81" s="85"/>
      <c r="E81" s="85"/>
      <c r="F81" s="83"/>
      <c r="G81" s="54" t="str">
        <f>IF(H81&gt;J81,"○",IF(H81&lt;J81,"●","△"))</f>
        <v>●</v>
      </c>
      <c r="H81" s="3">
        <f>R79</f>
        <v>2</v>
      </c>
      <c r="I81" s="3" t="s">
        <v>0</v>
      </c>
      <c r="J81" s="42">
        <f>P79</f>
        <v>29</v>
      </c>
      <c r="K81" s="3" t="str">
        <f>IF(L81&gt;N81,"○",IF(L81&lt;N81,"●","△"))</f>
        <v>●</v>
      </c>
      <c r="L81" s="3">
        <f>R80</f>
        <v>12</v>
      </c>
      <c r="M81" s="3" t="s">
        <v>0</v>
      </c>
      <c r="N81" s="42">
        <f>P80</f>
        <v>16</v>
      </c>
      <c r="O81" s="110"/>
      <c r="P81" s="110"/>
      <c r="Q81" s="110"/>
      <c r="R81" s="110"/>
      <c r="S81" s="5" t="str">
        <f>IF(T81&gt;V81,"○",IF(T81&lt;V81,"●","△"))</f>
        <v>●</v>
      </c>
      <c r="T81" s="5">
        <v>10</v>
      </c>
      <c r="U81" s="5" t="s">
        <v>0</v>
      </c>
      <c r="V81" s="10">
        <v>19</v>
      </c>
      <c r="W81" s="67">
        <f>COUNTIF($G81:$V81,"○")</f>
        <v>0</v>
      </c>
      <c r="X81" s="105"/>
      <c r="Y81" s="105">
        <f>COUNTIF($G81:$V81,"●")</f>
        <v>3</v>
      </c>
      <c r="Z81" s="105"/>
      <c r="AA81" s="105">
        <f>COUNTIF($G81:$V81,"△")</f>
        <v>0</v>
      </c>
      <c r="AB81" s="105"/>
      <c r="AC81" s="108">
        <f>W81*2+AA81</f>
        <v>0</v>
      </c>
      <c r="AD81" s="108"/>
      <c r="AE81" s="105">
        <f>H81+L81+T81</f>
        <v>24</v>
      </c>
      <c r="AF81" s="105"/>
      <c r="AG81" s="105">
        <f>J81+N81+V81</f>
        <v>64</v>
      </c>
      <c r="AH81" s="105"/>
      <c r="AI81" s="105">
        <f>AE81-AG81</f>
        <v>-40</v>
      </c>
      <c r="AJ81" s="66"/>
      <c r="AK81" s="41">
        <f>AC81*1000+AI81</f>
        <v>-40</v>
      </c>
      <c r="AL81" s="68">
        <f>RANK(AK81,AK$79:AK$82)</f>
        <v>4</v>
      </c>
      <c r="AM81" s="69"/>
      <c r="AN81" s="67">
        <f>IF(AL81=1,"☆","")</f>
      </c>
      <c r="AO81" s="70"/>
    </row>
    <row r="82" spans="2:41" s="38" customFormat="1" ht="14.25" thickBot="1">
      <c r="B82" s="73" t="s">
        <v>33</v>
      </c>
      <c r="C82" s="74"/>
      <c r="D82" s="74"/>
      <c r="E82" s="74"/>
      <c r="F82" s="75"/>
      <c r="G82" s="16" t="str">
        <f>IF(H82&gt;J82,"○",IF(H82&lt;J82,"●","△"))</f>
        <v>●</v>
      </c>
      <c r="H82" s="14">
        <f>V79</f>
        <v>8</v>
      </c>
      <c r="I82" s="14" t="s">
        <v>0</v>
      </c>
      <c r="J82" s="15">
        <f>T79</f>
        <v>28</v>
      </c>
      <c r="K82" s="14" t="str">
        <f>IF(L82&gt;N82,"○",IF(L82&lt;N82,"●","△"))</f>
        <v>○</v>
      </c>
      <c r="L82" s="14">
        <f>V80</f>
        <v>20</v>
      </c>
      <c r="M82" s="14" t="s">
        <v>0</v>
      </c>
      <c r="N82" s="15">
        <f>T80</f>
        <v>18</v>
      </c>
      <c r="O82" s="14" t="str">
        <f>IF(P82&gt;R82,"○",IF(P82&lt;R82,"●","△"))</f>
        <v>○</v>
      </c>
      <c r="P82" s="6">
        <f>V81</f>
        <v>19</v>
      </c>
      <c r="Q82" s="6" t="s">
        <v>0</v>
      </c>
      <c r="R82" s="39">
        <f>T81</f>
        <v>10</v>
      </c>
      <c r="S82" s="76"/>
      <c r="T82" s="76"/>
      <c r="U82" s="76"/>
      <c r="V82" s="111"/>
      <c r="W82" s="62">
        <f>COUNTIF($G82:$V82,"○")</f>
        <v>2</v>
      </c>
      <c r="X82" s="101"/>
      <c r="Y82" s="101">
        <f>COUNTIF($G82:$V82,"●")</f>
        <v>1</v>
      </c>
      <c r="Z82" s="101"/>
      <c r="AA82" s="101">
        <f>COUNTIF($G82:$V82,"△")</f>
        <v>0</v>
      </c>
      <c r="AB82" s="101"/>
      <c r="AC82" s="106">
        <f>W82*2+AA82</f>
        <v>4</v>
      </c>
      <c r="AD82" s="106"/>
      <c r="AE82" s="101">
        <f>H82+L82+P82</f>
        <v>47</v>
      </c>
      <c r="AF82" s="101"/>
      <c r="AG82" s="101">
        <f>J82+N82+R82</f>
        <v>56</v>
      </c>
      <c r="AH82" s="101"/>
      <c r="AI82" s="101">
        <f>AE82-AG82</f>
        <v>-9</v>
      </c>
      <c r="AJ82" s="61"/>
      <c r="AK82" s="40">
        <f>AC82*1000+AI82</f>
        <v>3991</v>
      </c>
      <c r="AL82" s="102">
        <f>RANK(AK82,AK$79:AK$82)</f>
        <v>2</v>
      </c>
      <c r="AM82" s="103"/>
      <c r="AN82" s="62">
        <f>IF(AL82=1,"☆","")</f>
      </c>
      <c r="AO82" s="65"/>
    </row>
    <row r="83" spans="2:13" s="38" customFormat="1" ht="13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2:13" s="38" customFormat="1" ht="13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2:37" ht="13.5">
      <c r="B85" s="115" t="s">
        <v>34</v>
      </c>
      <c r="C85" s="115"/>
      <c r="D85" s="115"/>
      <c r="E85" s="115"/>
      <c r="F85" s="115"/>
      <c r="G85" s="115"/>
      <c r="H85" s="115"/>
      <c r="I85" s="115"/>
      <c r="J85" s="115"/>
      <c r="AK85" s="1"/>
    </row>
    <row r="86" spans="2:37" ht="13.5">
      <c r="B86" s="115" t="s">
        <v>35</v>
      </c>
      <c r="C86" s="115"/>
      <c r="D86" s="115"/>
      <c r="E86" s="115"/>
      <c r="F86" s="115"/>
      <c r="G86" s="17"/>
      <c r="H86" s="17"/>
      <c r="I86" s="17"/>
      <c r="J86" s="17"/>
      <c r="K86" s="17"/>
      <c r="L86" s="17"/>
      <c r="M86" s="17"/>
      <c r="AK86" s="1"/>
    </row>
    <row r="87" spans="2:37" ht="13.5">
      <c r="B87" s="114" t="s">
        <v>40</v>
      </c>
      <c r="C87" s="114"/>
      <c r="D87" s="114"/>
      <c r="E87" s="114"/>
      <c r="F87" s="114"/>
      <c r="G87" s="17">
        <v>19</v>
      </c>
      <c r="H87" s="27" t="s">
        <v>36</v>
      </c>
      <c r="I87" s="17">
        <v>13</v>
      </c>
      <c r="J87" s="114" t="s">
        <v>14</v>
      </c>
      <c r="K87" s="114"/>
      <c r="L87" s="114"/>
      <c r="M87" s="114"/>
      <c r="N87" s="114"/>
      <c r="AK87" s="1"/>
    </row>
    <row r="88" spans="2:13" ht="13.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2:41" s="17" customFormat="1" ht="13.5">
      <c r="B89" s="114" t="s">
        <v>50</v>
      </c>
      <c r="C89" s="114"/>
      <c r="D89" s="114"/>
      <c r="E89" s="114"/>
      <c r="F89" s="114"/>
      <c r="G89" s="17">
        <v>26</v>
      </c>
      <c r="H89" s="27" t="s">
        <v>36</v>
      </c>
      <c r="I89" s="17">
        <v>14</v>
      </c>
      <c r="J89" s="114" t="s">
        <v>57</v>
      </c>
      <c r="K89" s="114"/>
      <c r="L89" s="114"/>
      <c r="M89" s="114"/>
      <c r="N89" s="114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18"/>
      <c r="AD89" s="18"/>
      <c r="AE89" s="5"/>
      <c r="AF89" s="5"/>
      <c r="AG89" s="5"/>
      <c r="AH89" s="5"/>
      <c r="AI89" s="5"/>
      <c r="AJ89" s="5"/>
      <c r="AK89" s="5"/>
      <c r="AL89" s="18"/>
      <c r="AM89" s="18"/>
      <c r="AN89" s="5"/>
      <c r="AO89" s="5"/>
    </row>
    <row r="90" spans="2:13" ht="13.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2:14" s="37" customFormat="1" ht="13.5">
      <c r="B91" s="114" t="s">
        <v>15</v>
      </c>
      <c r="C91" s="114"/>
      <c r="D91" s="114"/>
      <c r="E91" s="114"/>
      <c r="F91" s="114"/>
      <c r="G91" s="37">
        <v>17</v>
      </c>
      <c r="H91" s="37" t="s">
        <v>36</v>
      </c>
      <c r="I91" s="37">
        <v>13</v>
      </c>
      <c r="J91" s="114" t="s">
        <v>61</v>
      </c>
      <c r="K91" s="114"/>
      <c r="L91" s="114"/>
      <c r="M91" s="114"/>
      <c r="N91" s="114"/>
    </row>
    <row r="92" s="37" customFormat="1" ht="13.5"/>
    <row r="93" spans="2:14" ht="13.5">
      <c r="B93" s="114" t="s">
        <v>19</v>
      </c>
      <c r="C93" s="114"/>
      <c r="D93" s="114"/>
      <c r="E93" s="114"/>
      <c r="F93" s="114"/>
      <c r="G93" s="17">
        <v>3</v>
      </c>
      <c r="H93" s="27" t="s">
        <v>36</v>
      </c>
      <c r="I93" s="17">
        <v>21</v>
      </c>
      <c r="J93" s="114" t="s">
        <v>70</v>
      </c>
      <c r="K93" s="114"/>
      <c r="L93" s="114"/>
      <c r="M93" s="114"/>
      <c r="N93" s="114"/>
    </row>
    <row r="94" spans="2:13" ht="13.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2:13" ht="13.5">
      <c r="B95" s="115" t="s">
        <v>37</v>
      </c>
      <c r="C95" s="115"/>
      <c r="D95" s="115"/>
      <c r="E95" s="115"/>
      <c r="F95" s="115"/>
      <c r="G95" s="17"/>
      <c r="H95" s="17"/>
      <c r="I95" s="17"/>
      <c r="J95" s="17"/>
      <c r="K95" s="17"/>
      <c r="L95" s="17"/>
      <c r="M95" s="17"/>
    </row>
    <row r="96" spans="2:14" ht="13.5">
      <c r="B96" s="114" t="s">
        <v>40</v>
      </c>
      <c r="C96" s="114"/>
      <c r="D96" s="114"/>
      <c r="E96" s="114"/>
      <c r="F96" s="114"/>
      <c r="G96" s="17">
        <v>15</v>
      </c>
      <c r="H96" s="28" t="s">
        <v>36</v>
      </c>
      <c r="I96" s="17">
        <v>14</v>
      </c>
      <c r="J96" s="114" t="s">
        <v>50</v>
      </c>
      <c r="K96" s="114"/>
      <c r="L96" s="114"/>
      <c r="M96" s="114"/>
      <c r="N96" s="114"/>
    </row>
    <row r="97" spans="2:13" ht="13.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2:14" ht="13.5">
      <c r="B98" s="114" t="s">
        <v>15</v>
      </c>
      <c r="C98" s="114"/>
      <c r="D98" s="114"/>
      <c r="E98" s="114"/>
      <c r="F98" s="114"/>
      <c r="G98" s="17">
        <v>11</v>
      </c>
      <c r="H98" s="28" t="s">
        <v>36</v>
      </c>
      <c r="I98" s="17">
        <v>22</v>
      </c>
      <c r="J98" s="114" t="s">
        <v>70</v>
      </c>
      <c r="K98" s="114"/>
      <c r="L98" s="114"/>
      <c r="M98" s="114"/>
      <c r="N98" s="114"/>
    </row>
    <row r="99" spans="2:13" ht="13.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2:13" ht="13.5">
      <c r="B100" s="115" t="s">
        <v>38</v>
      </c>
      <c r="C100" s="115"/>
      <c r="D100" s="115"/>
      <c r="E100" s="115"/>
      <c r="F100" s="115"/>
      <c r="G100" s="17"/>
      <c r="H100" s="17"/>
      <c r="I100" s="17"/>
      <c r="J100" s="17"/>
      <c r="K100" s="17"/>
      <c r="L100" s="17"/>
      <c r="M100" s="17"/>
    </row>
    <row r="101" spans="2:14" ht="13.5">
      <c r="B101" s="114" t="s">
        <v>50</v>
      </c>
      <c r="C101" s="114"/>
      <c r="D101" s="114"/>
      <c r="E101" s="114"/>
      <c r="F101" s="114"/>
      <c r="G101" s="17">
        <v>27</v>
      </c>
      <c r="H101" s="28" t="s">
        <v>36</v>
      </c>
      <c r="I101" s="17">
        <v>8</v>
      </c>
      <c r="J101" s="114" t="s">
        <v>15</v>
      </c>
      <c r="K101" s="114"/>
      <c r="L101" s="114"/>
      <c r="M101" s="114"/>
      <c r="N101" s="114"/>
    </row>
    <row r="103" spans="2:13" ht="13.5">
      <c r="B103" s="115" t="s">
        <v>39</v>
      </c>
      <c r="C103" s="115"/>
      <c r="D103" s="115"/>
      <c r="E103" s="115"/>
      <c r="F103" s="115"/>
      <c r="G103" s="28"/>
      <c r="H103" s="28"/>
      <c r="I103" s="28"/>
      <c r="J103" s="28"/>
      <c r="K103" s="28"/>
      <c r="L103" s="28"/>
      <c r="M103" s="28"/>
    </row>
    <row r="104" spans="2:14" ht="13.5">
      <c r="B104" s="114" t="s">
        <v>40</v>
      </c>
      <c r="C104" s="114"/>
      <c r="D104" s="114"/>
      <c r="E104" s="114"/>
      <c r="F104" s="114"/>
      <c r="G104" s="28">
        <v>11</v>
      </c>
      <c r="H104" s="28" t="s">
        <v>36</v>
      </c>
      <c r="I104" s="28">
        <v>28</v>
      </c>
      <c r="J104" s="114" t="s">
        <v>70</v>
      </c>
      <c r="K104" s="114"/>
      <c r="L104" s="114"/>
      <c r="M104" s="114"/>
      <c r="N104" s="114"/>
    </row>
  </sheetData>
  <sheetProtection/>
  <mergeCells count="621">
    <mergeCell ref="P20:AD20"/>
    <mergeCell ref="P55:AD55"/>
    <mergeCell ref="P72:AD72"/>
    <mergeCell ref="B76:F76"/>
    <mergeCell ref="J76:N76"/>
    <mergeCell ref="B72:F72"/>
    <mergeCell ref="J72:N72"/>
    <mergeCell ref="B73:F73"/>
    <mergeCell ref="B74:F74"/>
    <mergeCell ref="J74:N74"/>
    <mergeCell ref="B75:F75"/>
    <mergeCell ref="AL66:AM66"/>
    <mergeCell ref="AN66:AO66"/>
    <mergeCell ref="B67:F67"/>
    <mergeCell ref="G67:J67"/>
    <mergeCell ref="K68:N68"/>
    <mergeCell ref="O69:R69"/>
    <mergeCell ref="Y66:Z66"/>
    <mergeCell ref="AA66:AB66"/>
    <mergeCell ref="AC66:AD66"/>
    <mergeCell ref="AE66:AF66"/>
    <mergeCell ref="AG66:AH66"/>
    <mergeCell ref="AI66:AJ66"/>
    <mergeCell ref="B66:F66"/>
    <mergeCell ref="G66:J66"/>
    <mergeCell ref="K66:N66"/>
    <mergeCell ref="O66:R66"/>
    <mergeCell ref="S66:V66"/>
    <mergeCell ref="W66:X66"/>
    <mergeCell ref="B57:F57"/>
    <mergeCell ref="J57:N57"/>
    <mergeCell ref="B58:F58"/>
    <mergeCell ref="B59:F59"/>
    <mergeCell ref="J59:N59"/>
    <mergeCell ref="B55:F55"/>
    <mergeCell ref="J55:N55"/>
    <mergeCell ref="B56:F56"/>
    <mergeCell ref="AN49:AO49"/>
    <mergeCell ref="K51:N51"/>
    <mergeCell ref="O52:R52"/>
    <mergeCell ref="AA49:AB49"/>
    <mergeCell ref="AC49:AD49"/>
    <mergeCell ref="AE49:AF49"/>
    <mergeCell ref="AG49:AH49"/>
    <mergeCell ref="AI49:AJ49"/>
    <mergeCell ref="AL49:AM49"/>
    <mergeCell ref="S49:V49"/>
    <mergeCell ref="B46:F46"/>
    <mergeCell ref="AN45:AO45"/>
    <mergeCell ref="AN46:AO46"/>
    <mergeCell ref="AE45:AF45"/>
    <mergeCell ref="AG45:AH45"/>
    <mergeCell ref="AI45:AJ45"/>
    <mergeCell ref="Y45:Z45"/>
    <mergeCell ref="AA45:AB45"/>
    <mergeCell ref="AL45:AM45"/>
    <mergeCell ref="W45:X45"/>
    <mergeCell ref="AC82:AD82"/>
    <mergeCell ref="AE82:AF82"/>
    <mergeCell ref="AG82:AH82"/>
    <mergeCell ref="AI82:AJ82"/>
    <mergeCell ref="AL82:AM82"/>
    <mergeCell ref="AN82:AO82"/>
    <mergeCell ref="AE81:AF81"/>
    <mergeCell ref="AG81:AH81"/>
    <mergeCell ref="AI81:AJ81"/>
    <mergeCell ref="AL81:AM81"/>
    <mergeCell ref="AN81:AO81"/>
    <mergeCell ref="B82:F82"/>
    <mergeCell ref="S82:V82"/>
    <mergeCell ref="W82:X82"/>
    <mergeCell ref="Y82:Z82"/>
    <mergeCell ref="AA82:AB82"/>
    <mergeCell ref="AG80:AH80"/>
    <mergeCell ref="AI80:AJ80"/>
    <mergeCell ref="AL80:AM80"/>
    <mergeCell ref="AN80:AO80"/>
    <mergeCell ref="B81:F81"/>
    <mergeCell ref="O81:R81"/>
    <mergeCell ref="W81:X81"/>
    <mergeCell ref="Y81:Z81"/>
    <mergeCell ref="AA81:AB81"/>
    <mergeCell ref="AC81:AD81"/>
    <mergeCell ref="AI79:AJ79"/>
    <mergeCell ref="AL79:AM79"/>
    <mergeCell ref="AN79:AO79"/>
    <mergeCell ref="B80:F80"/>
    <mergeCell ref="K80:N80"/>
    <mergeCell ref="W80:X80"/>
    <mergeCell ref="Y80:Z80"/>
    <mergeCell ref="AA80:AB80"/>
    <mergeCell ref="AC80:AD80"/>
    <mergeCell ref="AE80:AF80"/>
    <mergeCell ref="AL78:AM78"/>
    <mergeCell ref="AN78:AO78"/>
    <mergeCell ref="B79:F79"/>
    <mergeCell ref="G79:J79"/>
    <mergeCell ref="W79:X79"/>
    <mergeCell ref="Y79:Z79"/>
    <mergeCell ref="AA79:AB79"/>
    <mergeCell ref="AC79:AD79"/>
    <mergeCell ref="AE79:AF79"/>
    <mergeCell ref="AG79:AH79"/>
    <mergeCell ref="Y78:Z78"/>
    <mergeCell ref="AA78:AB78"/>
    <mergeCell ref="AC78:AD78"/>
    <mergeCell ref="AE78:AF78"/>
    <mergeCell ref="AG78:AH78"/>
    <mergeCell ref="AI78:AJ78"/>
    <mergeCell ref="B78:F78"/>
    <mergeCell ref="G78:J78"/>
    <mergeCell ref="K78:N78"/>
    <mergeCell ref="O78:R78"/>
    <mergeCell ref="S78:V78"/>
    <mergeCell ref="W78:X78"/>
    <mergeCell ref="B71:F71"/>
    <mergeCell ref="AC69:AD69"/>
    <mergeCell ref="AE69:AF69"/>
    <mergeCell ref="AG69:AH69"/>
    <mergeCell ref="AI69:AJ69"/>
    <mergeCell ref="AL69:AM69"/>
    <mergeCell ref="B69:F69"/>
    <mergeCell ref="W69:X69"/>
    <mergeCell ref="Y69:Z69"/>
    <mergeCell ref="AA69:AB69"/>
    <mergeCell ref="AN69:AO69"/>
    <mergeCell ref="AE68:AF68"/>
    <mergeCell ref="AG68:AH68"/>
    <mergeCell ref="AI68:AJ68"/>
    <mergeCell ref="AL68:AM68"/>
    <mergeCell ref="AN68:AO68"/>
    <mergeCell ref="AG67:AH67"/>
    <mergeCell ref="AI67:AJ67"/>
    <mergeCell ref="AL67:AM67"/>
    <mergeCell ref="AN67:AO67"/>
    <mergeCell ref="B68:F68"/>
    <mergeCell ref="W68:X68"/>
    <mergeCell ref="Y68:Z68"/>
    <mergeCell ref="AA68:AB68"/>
    <mergeCell ref="AC68:AD68"/>
    <mergeCell ref="W67:X67"/>
    <mergeCell ref="Y67:Z67"/>
    <mergeCell ref="AA67:AB67"/>
    <mergeCell ref="AC67:AD67"/>
    <mergeCell ref="AE67:AF67"/>
    <mergeCell ref="B21:F21"/>
    <mergeCell ref="B23:F23"/>
    <mergeCell ref="B49:F49"/>
    <mergeCell ref="G49:J49"/>
    <mergeCell ref="K49:N49"/>
    <mergeCell ref="O49:R49"/>
    <mergeCell ref="J104:N104"/>
    <mergeCell ref="B103:F103"/>
    <mergeCell ref="B104:F104"/>
    <mergeCell ref="J87:N87"/>
    <mergeCell ref="J89:N89"/>
    <mergeCell ref="J93:N93"/>
    <mergeCell ref="J96:N96"/>
    <mergeCell ref="J98:N98"/>
    <mergeCell ref="J101:N101"/>
    <mergeCell ref="B98:F98"/>
    <mergeCell ref="B100:F100"/>
    <mergeCell ref="B101:F101"/>
    <mergeCell ref="B93:F93"/>
    <mergeCell ref="B95:F95"/>
    <mergeCell ref="B96:F96"/>
    <mergeCell ref="B85:J85"/>
    <mergeCell ref="B86:F86"/>
    <mergeCell ref="B87:F87"/>
    <mergeCell ref="B89:F89"/>
    <mergeCell ref="B91:F91"/>
    <mergeCell ref="B47:F47"/>
    <mergeCell ref="O47:R47"/>
    <mergeCell ref="W47:X47"/>
    <mergeCell ref="AC45:AD45"/>
    <mergeCell ref="AA46:AB46"/>
    <mergeCell ref="Y46:Z46"/>
    <mergeCell ref="W46:X46"/>
    <mergeCell ref="K46:N46"/>
    <mergeCell ref="B45:F45"/>
    <mergeCell ref="G45:J45"/>
    <mergeCell ref="AL47:AM47"/>
    <mergeCell ref="AN47:AO47"/>
    <mergeCell ref="B42:F42"/>
    <mergeCell ref="S42:V42"/>
    <mergeCell ref="W42:X42"/>
    <mergeCell ref="Y42:Z42"/>
    <mergeCell ref="AL46:AM46"/>
    <mergeCell ref="AA47:AB47"/>
    <mergeCell ref="Y47:Z47"/>
    <mergeCell ref="AC47:AD47"/>
    <mergeCell ref="AC46:AD46"/>
    <mergeCell ref="AE46:AF46"/>
    <mergeCell ref="AG46:AH46"/>
    <mergeCell ref="AI46:AJ46"/>
    <mergeCell ref="AE47:AF47"/>
    <mergeCell ref="AG47:AH47"/>
    <mergeCell ref="AI47:AJ47"/>
    <mergeCell ref="K44:N44"/>
    <mergeCell ref="O44:R44"/>
    <mergeCell ref="W44:X44"/>
    <mergeCell ref="Y44:Z44"/>
    <mergeCell ref="W49:X49"/>
    <mergeCell ref="Y49:Z49"/>
    <mergeCell ref="AN44:AO44"/>
    <mergeCell ref="AC42:AD42"/>
    <mergeCell ref="AE42:AF42"/>
    <mergeCell ref="AG42:AH42"/>
    <mergeCell ref="AI42:AJ42"/>
    <mergeCell ref="AL42:AM42"/>
    <mergeCell ref="AE44:AF44"/>
    <mergeCell ref="AG44:AH44"/>
    <mergeCell ref="AI44:AJ44"/>
    <mergeCell ref="AL44:AM44"/>
    <mergeCell ref="AA44:AB44"/>
    <mergeCell ref="AC44:AD44"/>
    <mergeCell ref="B41:F41"/>
    <mergeCell ref="O41:R41"/>
    <mergeCell ref="W41:X41"/>
    <mergeCell ref="Y41:Z41"/>
    <mergeCell ref="AA41:AB41"/>
    <mergeCell ref="AC41:AD41"/>
    <mergeCell ref="B44:F44"/>
    <mergeCell ref="G44:J44"/>
    <mergeCell ref="AE40:AF40"/>
    <mergeCell ref="AG40:AH40"/>
    <mergeCell ref="AI40:AJ40"/>
    <mergeCell ref="AL40:AM40"/>
    <mergeCell ref="AA42:AB42"/>
    <mergeCell ref="AN40:AO40"/>
    <mergeCell ref="AE41:AF41"/>
    <mergeCell ref="AG41:AH41"/>
    <mergeCell ref="B40:F40"/>
    <mergeCell ref="K40:N40"/>
    <mergeCell ref="W40:X40"/>
    <mergeCell ref="Y40:Z40"/>
    <mergeCell ref="AA40:AB40"/>
    <mergeCell ref="AN42:AO42"/>
    <mergeCell ref="AI41:AJ41"/>
    <mergeCell ref="AL41:AM41"/>
    <mergeCell ref="AN41:AO41"/>
    <mergeCell ref="AC40:AD40"/>
    <mergeCell ref="AI38:AJ38"/>
    <mergeCell ref="AL38:AM38"/>
    <mergeCell ref="AN38:AO38"/>
    <mergeCell ref="B39:F39"/>
    <mergeCell ref="G39:J39"/>
    <mergeCell ref="W39:X39"/>
    <mergeCell ref="Y39:Z39"/>
    <mergeCell ref="AA39:AB39"/>
    <mergeCell ref="AC39:AD39"/>
    <mergeCell ref="AE39:AF39"/>
    <mergeCell ref="AG39:AH39"/>
    <mergeCell ref="AI39:AJ39"/>
    <mergeCell ref="AL39:AM39"/>
    <mergeCell ref="AN39:AO39"/>
    <mergeCell ref="W38:X38"/>
    <mergeCell ref="Y38:Z38"/>
    <mergeCell ref="AA38:AB38"/>
    <mergeCell ref="AC38:AD38"/>
    <mergeCell ref="AE38:AF38"/>
    <mergeCell ref="AG38:AH38"/>
    <mergeCell ref="B38:F38"/>
    <mergeCell ref="G38:J38"/>
    <mergeCell ref="K38:N38"/>
    <mergeCell ref="O38:R38"/>
    <mergeCell ref="S38:V38"/>
    <mergeCell ref="AN35:AO35"/>
    <mergeCell ref="B36:F36"/>
    <mergeCell ref="S36:V36"/>
    <mergeCell ref="W36:X36"/>
    <mergeCell ref="Y36:Z36"/>
    <mergeCell ref="AA36:AB36"/>
    <mergeCell ref="AC36:AD36"/>
    <mergeCell ref="AE36:AF36"/>
    <mergeCell ref="AG36:AH36"/>
    <mergeCell ref="AI36:AJ36"/>
    <mergeCell ref="AL36:AM36"/>
    <mergeCell ref="AN36:AO36"/>
    <mergeCell ref="AC35:AD35"/>
    <mergeCell ref="AE35:AF35"/>
    <mergeCell ref="AG35:AH35"/>
    <mergeCell ref="AI35:AJ35"/>
    <mergeCell ref="AL35:AM35"/>
    <mergeCell ref="B35:F35"/>
    <mergeCell ref="O35:R35"/>
    <mergeCell ref="W35:X35"/>
    <mergeCell ref="Y35:Z35"/>
    <mergeCell ref="AA35:AB35"/>
    <mergeCell ref="B34:F34"/>
    <mergeCell ref="K34:N34"/>
    <mergeCell ref="W34:X34"/>
    <mergeCell ref="Y34:Z34"/>
    <mergeCell ref="AL34:AM34"/>
    <mergeCell ref="AN34:AO34"/>
    <mergeCell ref="AC33:AD33"/>
    <mergeCell ref="AE33:AF33"/>
    <mergeCell ref="AG33:AH33"/>
    <mergeCell ref="AI33:AJ33"/>
    <mergeCell ref="AL33:AM33"/>
    <mergeCell ref="AN33:AO33"/>
    <mergeCell ref="AI34:AJ34"/>
    <mergeCell ref="AE34:AF34"/>
    <mergeCell ref="AG34:AH34"/>
    <mergeCell ref="B33:F33"/>
    <mergeCell ref="G33:J33"/>
    <mergeCell ref="W33:X33"/>
    <mergeCell ref="Y33:Z33"/>
    <mergeCell ref="AA33:AB33"/>
    <mergeCell ref="AA34:AB34"/>
    <mergeCell ref="AC34:AD34"/>
    <mergeCell ref="AN30:AO30"/>
    <mergeCell ref="B32:F32"/>
    <mergeCell ref="G32:J32"/>
    <mergeCell ref="K32:N32"/>
    <mergeCell ref="O32:R32"/>
    <mergeCell ref="S32:V32"/>
    <mergeCell ref="W32:X32"/>
    <mergeCell ref="Y32:Z32"/>
    <mergeCell ref="AA32:AB32"/>
    <mergeCell ref="AC32:AD32"/>
    <mergeCell ref="AE32:AF32"/>
    <mergeCell ref="Y28:Z28"/>
    <mergeCell ref="AG32:AH32"/>
    <mergeCell ref="AI32:AJ32"/>
    <mergeCell ref="AL32:AM32"/>
    <mergeCell ref="AN32:AO32"/>
    <mergeCell ref="AC30:AD30"/>
    <mergeCell ref="AE30:AF30"/>
    <mergeCell ref="AG30:AH30"/>
    <mergeCell ref="AI30:AJ30"/>
    <mergeCell ref="AL30:AM30"/>
    <mergeCell ref="AI29:AJ29"/>
    <mergeCell ref="B30:F30"/>
    <mergeCell ref="S30:V30"/>
    <mergeCell ref="W30:X30"/>
    <mergeCell ref="Y30:Z30"/>
    <mergeCell ref="AC29:AD29"/>
    <mergeCell ref="AL29:AM29"/>
    <mergeCell ref="O26:R26"/>
    <mergeCell ref="AA30:AB30"/>
    <mergeCell ref="B28:F28"/>
    <mergeCell ref="K28:N28"/>
    <mergeCell ref="W28:X28"/>
    <mergeCell ref="B29:F29"/>
    <mergeCell ref="O29:R29"/>
    <mergeCell ref="W29:X29"/>
    <mergeCell ref="Y29:Z29"/>
    <mergeCell ref="AA29:AB29"/>
    <mergeCell ref="AN29:AO29"/>
    <mergeCell ref="AC28:AD28"/>
    <mergeCell ref="AE28:AF28"/>
    <mergeCell ref="AG28:AH28"/>
    <mergeCell ref="AI28:AJ28"/>
    <mergeCell ref="AL28:AM28"/>
    <mergeCell ref="AN28:AO28"/>
    <mergeCell ref="AE29:AF29"/>
    <mergeCell ref="AG29:AH29"/>
    <mergeCell ref="AA28:AB28"/>
    <mergeCell ref="AA17:AB17"/>
    <mergeCell ref="AG26:AH26"/>
    <mergeCell ref="AI26:AJ26"/>
    <mergeCell ref="AL26:AM26"/>
    <mergeCell ref="AN26:AO26"/>
    <mergeCell ref="AE27:AF27"/>
    <mergeCell ref="AG27:AH27"/>
    <mergeCell ref="AI27:AJ27"/>
    <mergeCell ref="AL27:AM27"/>
    <mergeCell ref="B27:F27"/>
    <mergeCell ref="G27:J27"/>
    <mergeCell ref="W27:X27"/>
    <mergeCell ref="Y27:Z27"/>
    <mergeCell ref="AA27:AB27"/>
    <mergeCell ref="AC27:AD27"/>
    <mergeCell ref="AN27:AO27"/>
    <mergeCell ref="W26:X26"/>
    <mergeCell ref="Y26:Z26"/>
    <mergeCell ref="AA26:AB26"/>
    <mergeCell ref="AC26:AD26"/>
    <mergeCell ref="AE26:AF26"/>
    <mergeCell ref="J91:N91"/>
    <mergeCell ref="B26:F26"/>
    <mergeCell ref="G26:J26"/>
    <mergeCell ref="K26:N26"/>
    <mergeCell ref="Y15:Z15"/>
    <mergeCell ref="S26:V26"/>
    <mergeCell ref="B17:F17"/>
    <mergeCell ref="O17:R17"/>
    <mergeCell ref="W17:X17"/>
    <mergeCell ref="B22:F22"/>
    <mergeCell ref="AG17:AH17"/>
    <mergeCell ref="AI17:AJ17"/>
    <mergeCell ref="AL17:AM17"/>
    <mergeCell ref="AN17:AO17"/>
    <mergeCell ref="B24:F24"/>
    <mergeCell ref="J24:N24"/>
    <mergeCell ref="Y17:Z17"/>
    <mergeCell ref="AC17:AD17"/>
    <mergeCell ref="B19:F19"/>
    <mergeCell ref="J22:N22"/>
    <mergeCell ref="AN16:AO16"/>
    <mergeCell ref="AN15:AO15"/>
    <mergeCell ref="B16:F16"/>
    <mergeCell ref="K16:N16"/>
    <mergeCell ref="W16:X16"/>
    <mergeCell ref="Y16:Z16"/>
    <mergeCell ref="AA16:AB16"/>
    <mergeCell ref="AA15:AB15"/>
    <mergeCell ref="AC15:AD15"/>
    <mergeCell ref="AE15:AF15"/>
    <mergeCell ref="AG15:AH15"/>
    <mergeCell ref="AI15:AJ15"/>
    <mergeCell ref="B15:F15"/>
    <mergeCell ref="G15:J15"/>
    <mergeCell ref="W15:X15"/>
    <mergeCell ref="AC16:AD16"/>
    <mergeCell ref="AE17:AF17"/>
    <mergeCell ref="AI14:AJ14"/>
    <mergeCell ref="AL14:AM14"/>
    <mergeCell ref="AN14:AO14"/>
    <mergeCell ref="B20:F20"/>
    <mergeCell ref="J20:N20"/>
    <mergeCell ref="AL15:AM15"/>
    <mergeCell ref="AE16:AF16"/>
    <mergeCell ref="AG16:AH16"/>
    <mergeCell ref="AI16:AJ16"/>
    <mergeCell ref="AN12:AO12"/>
    <mergeCell ref="AC11:AD11"/>
    <mergeCell ref="AE11:AF11"/>
    <mergeCell ref="AG11:AH11"/>
    <mergeCell ref="AL16:AM16"/>
    <mergeCell ref="W14:X14"/>
    <mergeCell ref="AE14:AF14"/>
    <mergeCell ref="Y14:Z14"/>
    <mergeCell ref="AA14:AB14"/>
    <mergeCell ref="AC14:AD14"/>
    <mergeCell ref="AL12:AM12"/>
    <mergeCell ref="G14:J14"/>
    <mergeCell ref="K14:N14"/>
    <mergeCell ref="O14:R14"/>
    <mergeCell ref="S14:V14"/>
    <mergeCell ref="AN11:AO11"/>
    <mergeCell ref="O12:R12"/>
    <mergeCell ref="W12:X12"/>
    <mergeCell ref="Y12:Z12"/>
    <mergeCell ref="AA12:AB12"/>
    <mergeCell ref="B10:F10"/>
    <mergeCell ref="B14:F14"/>
    <mergeCell ref="AC12:AD12"/>
    <mergeCell ref="AE12:AF12"/>
    <mergeCell ref="AG12:AH12"/>
    <mergeCell ref="AI12:AJ12"/>
    <mergeCell ref="B12:F12"/>
    <mergeCell ref="AG14:AH14"/>
    <mergeCell ref="AI11:AJ11"/>
    <mergeCell ref="G10:J10"/>
    <mergeCell ref="AL11:AM11"/>
    <mergeCell ref="B11:F11"/>
    <mergeCell ref="K11:N11"/>
    <mergeCell ref="W11:X11"/>
    <mergeCell ref="Y11:Z11"/>
    <mergeCell ref="AA11:AB11"/>
    <mergeCell ref="W10:X10"/>
    <mergeCell ref="Y10:Z10"/>
    <mergeCell ref="AA10:AB10"/>
    <mergeCell ref="AC10:AD10"/>
    <mergeCell ref="AL10:AM10"/>
    <mergeCell ref="AG10:AH10"/>
    <mergeCell ref="AI10:AJ10"/>
    <mergeCell ref="AN10:AO10"/>
    <mergeCell ref="AA9:AB9"/>
    <mergeCell ref="AC9:AD9"/>
    <mergeCell ref="AE9:AF9"/>
    <mergeCell ref="AG9:AH9"/>
    <mergeCell ref="AI9:AJ9"/>
    <mergeCell ref="AL9:AM9"/>
    <mergeCell ref="AN9:AO9"/>
    <mergeCell ref="AE10:AF10"/>
    <mergeCell ref="K9:N9"/>
    <mergeCell ref="O9:R9"/>
    <mergeCell ref="W9:X9"/>
    <mergeCell ref="Y9:Z9"/>
    <mergeCell ref="B5:F5"/>
    <mergeCell ref="B6:F6"/>
    <mergeCell ref="B7:F7"/>
    <mergeCell ref="Y5:Z5"/>
    <mergeCell ref="W7:X7"/>
    <mergeCell ref="Y7:Z7"/>
    <mergeCell ref="G3:J3"/>
    <mergeCell ref="B9:F9"/>
    <mergeCell ref="G9:J9"/>
    <mergeCell ref="AL3:AM3"/>
    <mergeCell ref="AE3:AF3"/>
    <mergeCell ref="AG3:AH3"/>
    <mergeCell ref="B3:F3"/>
    <mergeCell ref="B4:F4"/>
    <mergeCell ref="AI6:AJ6"/>
    <mergeCell ref="AI7:AJ7"/>
    <mergeCell ref="AG4:AH4"/>
    <mergeCell ref="K3:N3"/>
    <mergeCell ref="O3:R3"/>
    <mergeCell ref="S3:V3"/>
    <mergeCell ref="AC3:AD3"/>
    <mergeCell ref="W3:X3"/>
    <mergeCell ref="Y3:Z3"/>
    <mergeCell ref="AA3:AB3"/>
    <mergeCell ref="AL4:AM4"/>
    <mergeCell ref="AL5:AM5"/>
    <mergeCell ref="AL6:AM6"/>
    <mergeCell ref="AL7:AM7"/>
    <mergeCell ref="G4:J4"/>
    <mergeCell ref="K5:N5"/>
    <mergeCell ref="O6:R6"/>
    <mergeCell ref="S7:V7"/>
    <mergeCell ref="W5:X5"/>
    <mergeCell ref="AE4:AF4"/>
    <mergeCell ref="W6:X6"/>
    <mergeCell ref="Y6:Z6"/>
    <mergeCell ref="AA6:AB6"/>
    <mergeCell ref="W4:X4"/>
    <mergeCell ref="Y4:Z4"/>
    <mergeCell ref="AA4:AB4"/>
    <mergeCell ref="AN3:AO3"/>
    <mergeCell ref="AN4:AO4"/>
    <mergeCell ref="AN5:AO5"/>
    <mergeCell ref="AN6:AO6"/>
    <mergeCell ref="AN7:AO7"/>
    <mergeCell ref="AC7:AD7"/>
    <mergeCell ref="AI4:AJ4"/>
    <mergeCell ref="AI5:AJ5"/>
    <mergeCell ref="AC4:AD4"/>
    <mergeCell ref="AI3:AJ3"/>
    <mergeCell ref="AA7:AB7"/>
    <mergeCell ref="AE5:AF5"/>
    <mergeCell ref="AG5:AH5"/>
    <mergeCell ref="AE6:AF6"/>
    <mergeCell ref="AG6:AH6"/>
    <mergeCell ref="AE7:AF7"/>
    <mergeCell ref="AG7:AH7"/>
    <mergeCell ref="AC5:AD5"/>
    <mergeCell ref="AC6:AD6"/>
    <mergeCell ref="AA5:AB5"/>
    <mergeCell ref="B50:F50"/>
    <mergeCell ref="G50:J50"/>
    <mergeCell ref="W50:X50"/>
    <mergeCell ref="Y50:Z50"/>
    <mergeCell ref="AA50:AB50"/>
    <mergeCell ref="AC50:AD50"/>
    <mergeCell ref="AE50:AF50"/>
    <mergeCell ref="AG50:AH50"/>
    <mergeCell ref="AI50:AJ50"/>
    <mergeCell ref="AL50:AM50"/>
    <mergeCell ref="AN50:AO50"/>
    <mergeCell ref="B51:F51"/>
    <mergeCell ref="W51:X51"/>
    <mergeCell ref="Y51:Z51"/>
    <mergeCell ref="AA51:AB51"/>
    <mergeCell ref="AC51:AD51"/>
    <mergeCell ref="AE51:AF51"/>
    <mergeCell ref="AG51:AH51"/>
    <mergeCell ref="AI51:AJ51"/>
    <mergeCell ref="AL51:AM51"/>
    <mergeCell ref="AN51:AO51"/>
    <mergeCell ref="B52:F52"/>
    <mergeCell ref="W52:X52"/>
    <mergeCell ref="Y52:Z52"/>
    <mergeCell ref="AA52:AB52"/>
    <mergeCell ref="AC52:AD52"/>
    <mergeCell ref="AE52:AF52"/>
    <mergeCell ref="AG52:AH52"/>
    <mergeCell ref="AI52:AJ52"/>
    <mergeCell ref="AL52:AM52"/>
    <mergeCell ref="AN52:AO52"/>
    <mergeCell ref="B54:F54"/>
    <mergeCell ref="AL61:AM61"/>
    <mergeCell ref="B61:F61"/>
    <mergeCell ref="G61:J61"/>
    <mergeCell ref="K61:N61"/>
    <mergeCell ref="O61:R61"/>
    <mergeCell ref="W61:X61"/>
    <mergeCell ref="Y61:Z61"/>
    <mergeCell ref="AE62:AF62"/>
    <mergeCell ref="AG62:AH62"/>
    <mergeCell ref="AI62:AJ62"/>
    <mergeCell ref="AA61:AB61"/>
    <mergeCell ref="AC61:AD61"/>
    <mergeCell ref="AE61:AF61"/>
    <mergeCell ref="AG61:AH61"/>
    <mergeCell ref="AI61:AJ61"/>
    <mergeCell ref="B62:F62"/>
    <mergeCell ref="G62:J62"/>
    <mergeCell ref="W62:X62"/>
    <mergeCell ref="Y62:Z62"/>
    <mergeCell ref="AA62:AB62"/>
    <mergeCell ref="AC62:AD62"/>
    <mergeCell ref="AE64:AF64"/>
    <mergeCell ref="AL62:AM62"/>
    <mergeCell ref="AN62:AO62"/>
    <mergeCell ref="B63:F63"/>
    <mergeCell ref="K63:N63"/>
    <mergeCell ref="W63:X63"/>
    <mergeCell ref="Y63:Z63"/>
    <mergeCell ref="AA63:AB63"/>
    <mergeCell ref="AC63:AD63"/>
    <mergeCell ref="AE63:AF63"/>
    <mergeCell ref="B64:F64"/>
    <mergeCell ref="O64:R64"/>
    <mergeCell ref="W64:X64"/>
    <mergeCell ref="Y64:Z64"/>
    <mergeCell ref="AA64:AB64"/>
    <mergeCell ref="AC64:AD64"/>
    <mergeCell ref="AQ32:AV36"/>
    <mergeCell ref="AG64:AH64"/>
    <mergeCell ref="AI64:AJ64"/>
    <mergeCell ref="AL64:AM64"/>
    <mergeCell ref="AN64:AO64"/>
    <mergeCell ref="AI63:AJ63"/>
    <mergeCell ref="AL63:AM63"/>
    <mergeCell ref="AN63:AO63"/>
    <mergeCell ref="AG63:AH63"/>
    <mergeCell ref="AN61:AO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采女　伸良</dc:creator>
  <cp:keywords/>
  <dc:description/>
  <cp:lastModifiedBy>User</cp:lastModifiedBy>
  <dcterms:created xsi:type="dcterms:W3CDTF">2011-08-01T11:15:22Z</dcterms:created>
  <dcterms:modified xsi:type="dcterms:W3CDTF">2016-08-12T10:13:36Z</dcterms:modified>
  <cp:category/>
  <cp:version/>
  <cp:contentType/>
  <cp:contentStatus/>
</cp:coreProperties>
</file>