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105" yWindow="65521" windowWidth="119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<sst xmlns="http://schemas.openxmlformats.org/spreadsheetml/2006/main" count="355" uniqueCount="84">
  <si>
    <t>Aリーグ</t>
  </si>
  <si>
    <t>-</t>
  </si>
  <si>
    <t>勝</t>
  </si>
  <si>
    <t>負</t>
  </si>
  <si>
    <t>分</t>
  </si>
  <si>
    <t>勝点</t>
  </si>
  <si>
    <t>得失点</t>
  </si>
  <si>
    <t>順位</t>
  </si>
  <si>
    <t>-</t>
  </si>
  <si>
    <t>総得点</t>
  </si>
  <si>
    <t>総失点</t>
  </si>
  <si>
    <t>予選通過</t>
  </si>
  <si>
    <t>Bリーグ</t>
  </si>
  <si>
    <t>Cリーグ</t>
  </si>
  <si>
    <t>Dリーグ</t>
  </si>
  <si>
    <t>Eリーグ</t>
  </si>
  <si>
    <t>Gリーグ</t>
  </si>
  <si>
    <t>Hリーグ</t>
  </si>
  <si>
    <t>Iリーグ</t>
  </si>
  <si>
    <t>Jリーグ</t>
  </si>
  <si>
    <t>Kリーグ</t>
  </si>
  <si>
    <t>明石北</t>
  </si>
  <si>
    <t>宝塚北</t>
  </si>
  <si>
    <t>加古川北</t>
  </si>
  <si>
    <t>県尼崎</t>
  </si>
  <si>
    <t>-</t>
  </si>
  <si>
    <t>東播磨</t>
  </si>
  <si>
    <t>明石</t>
  </si>
  <si>
    <t>報徳学園</t>
  </si>
  <si>
    <t>尼崎小田</t>
  </si>
  <si>
    <t>加古川南</t>
  </si>
  <si>
    <t>西宮北</t>
  </si>
  <si>
    <t>舞子</t>
  </si>
  <si>
    <t>鳴尾</t>
  </si>
  <si>
    <t>明石南</t>
  </si>
  <si>
    <t>伊川谷</t>
  </si>
  <si>
    <t>六甲アイランド</t>
  </si>
  <si>
    <t>宝塚西</t>
  </si>
  <si>
    <t>明石西</t>
  </si>
  <si>
    <t>甲陽学院</t>
  </si>
  <si>
    <t>兵庫工業</t>
  </si>
  <si>
    <t>明石城西</t>
  </si>
  <si>
    <t>長田</t>
  </si>
  <si>
    <t>柏原</t>
  </si>
  <si>
    <t>川西明峰</t>
  </si>
  <si>
    <t>村野工業</t>
  </si>
  <si>
    <t>神港学園</t>
  </si>
  <si>
    <t>西宮甲英</t>
  </si>
  <si>
    <t>県伊丹</t>
  </si>
  <si>
    <t>伊川谷北</t>
  </si>
  <si>
    <t>伊丹北</t>
  </si>
  <si>
    <t>西宮南</t>
  </si>
  <si>
    <t>神戸商業</t>
  </si>
  <si>
    <t>-</t>
  </si>
  <si>
    <t>-</t>
  </si>
  <si>
    <t>神戸科技A</t>
  </si>
  <si>
    <t>神戸科技B</t>
  </si>
  <si>
    <t>須磨学園</t>
  </si>
  <si>
    <t>Fリーグ</t>
  </si>
  <si>
    <t>決勝トーナメント</t>
  </si>
  <si>
    <t>１回戦</t>
  </si>
  <si>
    <t>-</t>
  </si>
  <si>
    <t>２回戦（準々決勝）</t>
  </si>
  <si>
    <t>-</t>
  </si>
  <si>
    <t>準決勝</t>
  </si>
  <si>
    <t>須磨東</t>
  </si>
  <si>
    <t>三田学園</t>
  </si>
  <si>
    <t>北須磨</t>
  </si>
  <si>
    <t>川西北陵</t>
  </si>
  <si>
    <t>神戸北</t>
  </si>
  <si>
    <t>Lリーグ</t>
  </si>
  <si>
    <t>市西宮</t>
  </si>
  <si>
    <t>東播工業</t>
  </si>
  <si>
    <t>神戸鈴蘭台</t>
  </si>
  <si>
    <t>兵庫</t>
  </si>
  <si>
    <t>西宮東B</t>
  </si>
  <si>
    <t>育英</t>
  </si>
  <si>
    <t>西宮東A</t>
  </si>
  <si>
    <t>川西緑台</t>
  </si>
  <si>
    <t>明石清水</t>
  </si>
  <si>
    <t>神戸科技</t>
  </si>
  <si>
    <t>※決勝、３位決定戦は行わず</t>
  </si>
  <si>
    <t>１位</t>
  </si>
  <si>
    <t>３位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</si>
</sst>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/>
      <diagonal style="medium"/>
    </border>
    <border diagonalDown="1">
      <left style="thin"/>
      <right style="thin"/>
      <top style="thin"/>
      <bottom style="thin"/>
      <diagonal style="medium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 diagonalDown="1">
      <left style="thin"/>
      <right>
        <color indexed="63"/>
      </right>
      <top style="thin"/>
      <bottom style="thin"/>
      <diagonal style="medium"/>
    </border>
    <border diagonalDown="1">
      <left>
        <color indexed="63"/>
      </left>
      <right>
        <color indexed="63"/>
      </right>
      <top style="thin"/>
      <bottom style="thin"/>
      <diagonal style="medium"/>
    </border>
    <border diagonalDown="1">
      <left>
        <color indexed="63"/>
      </left>
      <right style="thin"/>
      <top style="thin"/>
      <bottom style="thin"/>
      <diagonal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50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O105"/>
  <sheetViews>
    <sheetView showGridLines="0" showRowColHeaders="0" tabSelected="1" zoomScalePageLayoutView="0" workbookViewId="0" topLeftCell="A73">
      <selection activeCell="Z100" sqref="Z100"/>
    </sheetView>
  </sheetViews>
  <sheetFormatPr defaultColWidth="2.57421875" defaultRowHeight="15"/>
  <cols>
    <col min="1" max="36" width="2.57421875" style="1" customWidth="1"/>
    <col min="37" max="37" width="2.57421875" style="21" hidden="1" customWidth="1"/>
    <col min="38" max="16384" width="2.57421875" style="1" customWidth="1"/>
  </cols>
  <sheetData>
    <row r="2" ht="14.25" thickBot="1"/>
    <row r="3" spans="2:41" ht="14.25" thickBot="1">
      <c r="B3" s="65" t="s">
        <v>0</v>
      </c>
      <c r="C3" s="64"/>
      <c r="D3" s="64"/>
      <c r="E3" s="64"/>
      <c r="F3" s="45"/>
      <c r="G3" s="65" t="str">
        <f>B4</f>
        <v>神戸科技A</v>
      </c>
      <c r="H3" s="64"/>
      <c r="I3" s="64"/>
      <c r="J3" s="64"/>
      <c r="K3" s="64" t="str">
        <f>B5</f>
        <v>宝塚北</v>
      </c>
      <c r="L3" s="64"/>
      <c r="M3" s="64"/>
      <c r="N3" s="64"/>
      <c r="O3" s="64" t="str">
        <f>B6</f>
        <v>県伊丹</v>
      </c>
      <c r="P3" s="64"/>
      <c r="Q3" s="64"/>
      <c r="R3" s="64"/>
      <c r="S3" s="64" t="str">
        <f>B7</f>
        <v>柏原</v>
      </c>
      <c r="T3" s="64"/>
      <c r="U3" s="64"/>
      <c r="V3" s="45"/>
      <c r="W3" s="44" t="s">
        <v>2</v>
      </c>
      <c r="X3" s="64"/>
      <c r="Y3" s="64" t="s">
        <v>3</v>
      </c>
      <c r="Z3" s="64"/>
      <c r="AA3" s="64" t="s">
        <v>4</v>
      </c>
      <c r="AB3" s="64"/>
      <c r="AC3" s="64" t="s">
        <v>5</v>
      </c>
      <c r="AD3" s="64"/>
      <c r="AE3" s="68" t="s">
        <v>9</v>
      </c>
      <c r="AF3" s="44"/>
      <c r="AG3" s="68" t="s">
        <v>10</v>
      </c>
      <c r="AH3" s="44"/>
      <c r="AI3" s="64" t="s">
        <v>6</v>
      </c>
      <c r="AJ3" s="68"/>
      <c r="AK3" s="27"/>
      <c r="AL3" s="65" t="s">
        <v>7</v>
      </c>
      <c r="AM3" s="45"/>
      <c r="AN3" s="44" t="s">
        <v>11</v>
      </c>
      <c r="AO3" s="45"/>
    </row>
    <row r="4" spans="2:41" ht="13.5">
      <c r="B4" s="73" t="s">
        <v>55</v>
      </c>
      <c r="C4" s="54"/>
      <c r="D4" s="54"/>
      <c r="E4" s="54"/>
      <c r="F4" s="47"/>
      <c r="G4" s="66"/>
      <c r="H4" s="67"/>
      <c r="I4" s="67"/>
      <c r="J4" s="67"/>
      <c r="K4" s="7" t="str">
        <f>IF(L4&gt;N4,"○",IF(L4&lt;N4,"●","△"))</f>
        <v>○</v>
      </c>
      <c r="L4" s="7">
        <v>14</v>
      </c>
      <c r="M4" s="7" t="s">
        <v>1</v>
      </c>
      <c r="N4" s="7">
        <v>8</v>
      </c>
      <c r="O4" s="22" t="str">
        <f>IF(P4&gt;R4,"○",IF(P4&lt;R4,"●","△"))</f>
        <v>○</v>
      </c>
      <c r="P4" s="10">
        <v>33</v>
      </c>
      <c r="Q4" s="10" t="s">
        <v>1</v>
      </c>
      <c r="R4" s="23">
        <v>7</v>
      </c>
      <c r="S4" s="7" t="str">
        <f>IF(T4&gt;V4,"○",IF(T4&lt;V4,"●","△"))</f>
        <v>○</v>
      </c>
      <c r="T4" s="7">
        <v>34</v>
      </c>
      <c r="U4" s="7" t="s">
        <v>1</v>
      </c>
      <c r="V4" s="14">
        <v>6</v>
      </c>
      <c r="W4" s="46">
        <f>COUNTIF(G4:V4,"○")</f>
        <v>3</v>
      </c>
      <c r="X4" s="54"/>
      <c r="Y4" s="54">
        <f>COUNTIF(G4:V4,"●")</f>
        <v>0</v>
      </c>
      <c r="Z4" s="54"/>
      <c r="AA4" s="54">
        <f>COUNTIF(G4:V4,"△")</f>
        <v>0</v>
      </c>
      <c r="AB4" s="54"/>
      <c r="AC4" s="75">
        <f>W4*2+AA4</f>
        <v>6</v>
      </c>
      <c r="AD4" s="75"/>
      <c r="AE4" s="54">
        <f>L4+P4+T4</f>
        <v>81</v>
      </c>
      <c r="AF4" s="54"/>
      <c r="AG4" s="54">
        <f>N4+R4+V4</f>
        <v>21</v>
      </c>
      <c r="AH4" s="54"/>
      <c r="AI4" s="54">
        <f>AE4-AG4</f>
        <v>60</v>
      </c>
      <c r="AJ4" s="55"/>
      <c r="AK4" s="28">
        <f>AC4*1000+AI4</f>
        <v>6060</v>
      </c>
      <c r="AL4" s="69">
        <f>RANK(AK4,AK$4:AK$7)</f>
        <v>1</v>
      </c>
      <c r="AM4" s="70"/>
      <c r="AN4" s="46" t="str">
        <f>IF(AL4=1,"☆","")</f>
        <v>☆</v>
      </c>
      <c r="AO4" s="47"/>
    </row>
    <row r="5" spans="2:41" ht="13.5">
      <c r="B5" s="58" t="s">
        <v>22</v>
      </c>
      <c r="C5" s="53"/>
      <c r="D5" s="53"/>
      <c r="E5" s="53"/>
      <c r="F5" s="49"/>
      <c r="G5" s="15" t="str">
        <f>IF(H5&gt;J5,"○",IF(H5&lt;J5,"●","△"))</f>
        <v>●</v>
      </c>
      <c r="H5" s="7">
        <f>N4</f>
        <v>8</v>
      </c>
      <c r="I5" s="7" t="s">
        <v>1</v>
      </c>
      <c r="J5" s="7">
        <f>L4</f>
        <v>14</v>
      </c>
      <c r="K5" s="59"/>
      <c r="L5" s="59"/>
      <c r="M5" s="59"/>
      <c r="N5" s="59"/>
      <c r="O5" s="7" t="str">
        <f>IF(P5&gt;R5,"○",IF(P5&lt;R5,"●","△"))</f>
        <v>○</v>
      </c>
      <c r="P5" s="10">
        <v>22</v>
      </c>
      <c r="Q5" s="10" t="s">
        <v>1</v>
      </c>
      <c r="R5" s="11">
        <v>11</v>
      </c>
      <c r="S5" s="2" t="str">
        <f>IF(T5&gt;V5,"○",IF(T5&lt;V5,"●","△"))</f>
        <v>○</v>
      </c>
      <c r="T5" s="3">
        <v>22</v>
      </c>
      <c r="U5" s="3" t="s">
        <v>1</v>
      </c>
      <c r="V5" s="16">
        <v>15</v>
      </c>
      <c r="W5" s="48">
        <f>COUNTIF(G5:V5,"○")</f>
        <v>2</v>
      </c>
      <c r="X5" s="53"/>
      <c r="Y5" s="53">
        <f>COUNTIF(G5:V5,"●")</f>
        <v>1</v>
      </c>
      <c r="Z5" s="53"/>
      <c r="AA5" s="53">
        <f>COUNTIF(G5:V5,"△")</f>
        <v>0</v>
      </c>
      <c r="AB5" s="53"/>
      <c r="AC5" s="57">
        <f>W5*2+AA5</f>
        <v>4</v>
      </c>
      <c r="AD5" s="57"/>
      <c r="AE5" s="53">
        <f>H5+P5+T5</f>
        <v>52</v>
      </c>
      <c r="AF5" s="53"/>
      <c r="AG5" s="53">
        <f>J5+R5+V5</f>
        <v>40</v>
      </c>
      <c r="AH5" s="53"/>
      <c r="AI5" s="53">
        <f>AE5-AG5</f>
        <v>12</v>
      </c>
      <c r="AJ5" s="56"/>
      <c r="AK5" s="25">
        <f>AC5*1000+AI5</f>
        <v>4012</v>
      </c>
      <c r="AL5" s="71">
        <f>RANK(AK5,AK$4:AK$7)</f>
        <v>2</v>
      </c>
      <c r="AM5" s="72"/>
      <c r="AN5" s="48">
        <f>IF(AL5=1,"☆","")</f>
      </c>
      <c r="AO5" s="49"/>
    </row>
    <row r="6" spans="2:41" ht="13.5">
      <c r="B6" s="58" t="s">
        <v>48</v>
      </c>
      <c r="C6" s="53"/>
      <c r="D6" s="53"/>
      <c r="E6" s="53"/>
      <c r="F6" s="49"/>
      <c r="G6" s="17" t="str">
        <f>IF(H6&gt;J6,"○",IF(H6&lt;J6,"●","△"))</f>
        <v>●</v>
      </c>
      <c r="H6" s="3">
        <f>R4</f>
        <v>7</v>
      </c>
      <c r="I6" s="3" t="s">
        <v>1</v>
      </c>
      <c r="J6" s="4">
        <f>P4</f>
        <v>33</v>
      </c>
      <c r="K6" s="3" t="str">
        <f>IF(L6&gt;N6,"○",IF(L6&lt;N6,"●","△"))</f>
        <v>●</v>
      </c>
      <c r="L6" s="3">
        <f>R5</f>
        <v>11</v>
      </c>
      <c r="M6" s="3" t="s">
        <v>8</v>
      </c>
      <c r="N6" s="4">
        <f>P5</f>
        <v>22</v>
      </c>
      <c r="O6" s="60"/>
      <c r="P6" s="60"/>
      <c r="Q6" s="60"/>
      <c r="R6" s="60"/>
      <c r="S6" s="7" t="str">
        <f>IF(T6&gt;V6,"○",IF(T6&lt;V6,"●","△"))</f>
        <v>○</v>
      </c>
      <c r="T6" s="7">
        <v>22</v>
      </c>
      <c r="U6" s="7" t="s">
        <v>1</v>
      </c>
      <c r="V6" s="14">
        <v>15</v>
      </c>
      <c r="W6" s="48">
        <f>COUNTIF(G6:V6,"○")</f>
        <v>1</v>
      </c>
      <c r="X6" s="53"/>
      <c r="Y6" s="53">
        <f>COUNTIF(G6:V6,"●")</f>
        <v>2</v>
      </c>
      <c r="Z6" s="53"/>
      <c r="AA6" s="53">
        <f>COUNTIF(G6:V6,"△")</f>
        <v>0</v>
      </c>
      <c r="AB6" s="53"/>
      <c r="AC6" s="57">
        <f>W6*2+AA6</f>
        <v>2</v>
      </c>
      <c r="AD6" s="57"/>
      <c r="AE6" s="53">
        <f>H6+L6+T6</f>
        <v>40</v>
      </c>
      <c r="AF6" s="53"/>
      <c r="AG6" s="53">
        <f>J6+N6+V6</f>
        <v>70</v>
      </c>
      <c r="AH6" s="53"/>
      <c r="AI6" s="53">
        <f>AE6-AG6</f>
        <v>-30</v>
      </c>
      <c r="AJ6" s="56"/>
      <c r="AK6" s="25">
        <f>AC6*1000+AI6</f>
        <v>1970</v>
      </c>
      <c r="AL6" s="71">
        <f>RANK(AK6,AK$4:AK$7)</f>
        <v>3</v>
      </c>
      <c r="AM6" s="72"/>
      <c r="AN6" s="48">
        <f>IF(AL6=1,"☆","")</f>
      </c>
      <c r="AO6" s="49"/>
    </row>
    <row r="7" spans="2:41" ht="14.25" thickBot="1">
      <c r="B7" s="61" t="s">
        <v>43</v>
      </c>
      <c r="C7" s="43"/>
      <c r="D7" s="43"/>
      <c r="E7" s="43"/>
      <c r="F7" s="51"/>
      <c r="G7" s="20" t="str">
        <f>IF(H7&gt;J7,"○",IF(H7&lt;J7,"●","△"))</f>
        <v>●</v>
      </c>
      <c r="H7" s="18">
        <f>V4</f>
        <v>6</v>
      </c>
      <c r="I7" s="18" t="s">
        <v>1</v>
      </c>
      <c r="J7" s="19">
        <f>T4</f>
        <v>34</v>
      </c>
      <c r="K7" s="18" t="str">
        <f>IF(L7&gt;N7,"○",IF(L7&lt;N7,"●","△"))</f>
        <v>●</v>
      </c>
      <c r="L7" s="18">
        <f>V5</f>
        <v>15</v>
      </c>
      <c r="M7" s="18" t="s">
        <v>8</v>
      </c>
      <c r="N7" s="19">
        <f>T5</f>
        <v>22</v>
      </c>
      <c r="O7" s="18" t="str">
        <f>IF(P7&gt;R7,"○",IF(P7&lt;R7,"●","△"))</f>
        <v>●</v>
      </c>
      <c r="P7" s="8">
        <f>V6</f>
        <v>15</v>
      </c>
      <c r="Q7" s="8" t="s">
        <v>8</v>
      </c>
      <c r="R7" s="9">
        <f>T6</f>
        <v>22</v>
      </c>
      <c r="S7" s="62"/>
      <c r="T7" s="62"/>
      <c r="U7" s="62"/>
      <c r="V7" s="63"/>
      <c r="W7" s="50">
        <f>COUNTIF(G7:V7,"○")</f>
        <v>0</v>
      </c>
      <c r="X7" s="43"/>
      <c r="Y7" s="43">
        <f>COUNTIF(G7:V7,"●")</f>
        <v>3</v>
      </c>
      <c r="Z7" s="43"/>
      <c r="AA7" s="43">
        <f>COUNTIF(G7:V7,"△")</f>
        <v>0</v>
      </c>
      <c r="AB7" s="43"/>
      <c r="AC7" s="52">
        <f>W7*2+AA7</f>
        <v>0</v>
      </c>
      <c r="AD7" s="52"/>
      <c r="AE7" s="43">
        <f>H7+L7+P7</f>
        <v>36</v>
      </c>
      <c r="AF7" s="43"/>
      <c r="AG7" s="43">
        <f>J7+N7+R7</f>
        <v>78</v>
      </c>
      <c r="AH7" s="43"/>
      <c r="AI7" s="43">
        <f>AE7-AG7</f>
        <v>-42</v>
      </c>
      <c r="AJ7" s="74"/>
      <c r="AK7" s="26">
        <f>AC7*1000+AI7</f>
        <v>-42</v>
      </c>
      <c r="AL7" s="76">
        <f>RANK(AK7,AK$4:AK$7)</f>
        <v>4</v>
      </c>
      <c r="AM7" s="77"/>
      <c r="AN7" s="50">
        <f>IF(AL7=1,"☆","")</f>
      </c>
      <c r="AO7" s="51"/>
    </row>
    <row r="8" ht="14.25" thickBot="1"/>
    <row r="9" spans="2:41" ht="14.25" thickBot="1">
      <c r="B9" s="65" t="s">
        <v>12</v>
      </c>
      <c r="C9" s="64"/>
      <c r="D9" s="64"/>
      <c r="E9" s="64"/>
      <c r="F9" s="45"/>
      <c r="G9" s="65" t="str">
        <f>B10</f>
        <v>東播磨</v>
      </c>
      <c r="H9" s="64"/>
      <c r="I9" s="64"/>
      <c r="J9" s="64"/>
      <c r="K9" s="64" t="str">
        <f>B11</f>
        <v>市西宮</v>
      </c>
      <c r="L9" s="64"/>
      <c r="M9" s="64"/>
      <c r="N9" s="64"/>
      <c r="O9" s="64" t="str">
        <f>B12</f>
        <v>伊川谷</v>
      </c>
      <c r="P9" s="64"/>
      <c r="Q9" s="64"/>
      <c r="R9" s="64"/>
      <c r="S9" s="64" t="str">
        <f>B13</f>
        <v>西宮甲英</v>
      </c>
      <c r="T9" s="64"/>
      <c r="U9" s="64"/>
      <c r="V9" s="45"/>
      <c r="W9" s="44" t="s">
        <v>2</v>
      </c>
      <c r="X9" s="64"/>
      <c r="Y9" s="64" t="s">
        <v>3</v>
      </c>
      <c r="Z9" s="64"/>
      <c r="AA9" s="64" t="s">
        <v>4</v>
      </c>
      <c r="AB9" s="64"/>
      <c r="AC9" s="64" t="s">
        <v>5</v>
      </c>
      <c r="AD9" s="64"/>
      <c r="AE9" s="68" t="s">
        <v>9</v>
      </c>
      <c r="AF9" s="44"/>
      <c r="AG9" s="68" t="s">
        <v>10</v>
      </c>
      <c r="AH9" s="44"/>
      <c r="AI9" s="64" t="s">
        <v>6</v>
      </c>
      <c r="AJ9" s="68"/>
      <c r="AK9" s="27"/>
      <c r="AL9" s="65" t="s">
        <v>7</v>
      </c>
      <c r="AM9" s="45"/>
      <c r="AN9" s="44" t="s">
        <v>11</v>
      </c>
      <c r="AO9" s="45"/>
    </row>
    <row r="10" spans="2:41" ht="13.5">
      <c r="B10" s="73" t="s">
        <v>26</v>
      </c>
      <c r="C10" s="54"/>
      <c r="D10" s="54"/>
      <c r="E10" s="54"/>
      <c r="F10" s="47"/>
      <c r="G10" s="66"/>
      <c r="H10" s="67"/>
      <c r="I10" s="67"/>
      <c r="J10" s="67"/>
      <c r="K10" s="7" t="str">
        <f>IF(L10&gt;N10,"○",IF(L10&lt;N10,"●","△"))</f>
        <v>○</v>
      </c>
      <c r="L10" s="7">
        <v>14</v>
      </c>
      <c r="M10" s="7" t="s">
        <v>1</v>
      </c>
      <c r="N10" s="7">
        <v>9</v>
      </c>
      <c r="O10" s="22" t="str">
        <f>IF(P10&gt;R10,"○",IF(P10&lt;R10,"●","△"))</f>
        <v>○</v>
      </c>
      <c r="P10" s="10">
        <v>12</v>
      </c>
      <c r="Q10" s="10" t="s">
        <v>1</v>
      </c>
      <c r="R10" s="23">
        <v>11</v>
      </c>
      <c r="S10" s="7" t="str">
        <f>IF(T10&gt;V10,"○",IF(T10&lt;V10,"●","△"))</f>
        <v>○</v>
      </c>
      <c r="T10" s="7">
        <v>34</v>
      </c>
      <c r="U10" s="7" t="s">
        <v>1</v>
      </c>
      <c r="V10" s="14">
        <v>0</v>
      </c>
      <c r="W10" s="46">
        <f>COUNTIF(G10:V10,"○")</f>
        <v>3</v>
      </c>
      <c r="X10" s="54"/>
      <c r="Y10" s="54">
        <f>COUNTIF(G10:V10,"●")</f>
        <v>0</v>
      </c>
      <c r="Z10" s="54"/>
      <c r="AA10" s="54">
        <f>COUNTIF(G10:V10,"△")</f>
        <v>0</v>
      </c>
      <c r="AB10" s="54"/>
      <c r="AC10" s="75">
        <f>W10*2+AA10</f>
        <v>6</v>
      </c>
      <c r="AD10" s="75"/>
      <c r="AE10" s="54">
        <f>L10+P10+T10</f>
        <v>60</v>
      </c>
      <c r="AF10" s="54"/>
      <c r="AG10" s="54">
        <f>N10+R10+V10</f>
        <v>20</v>
      </c>
      <c r="AH10" s="54"/>
      <c r="AI10" s="54">
        <f>AE10-AG10</f>
        <v>40</v>
      </c>
      <c r="AJ10" s="55"/>
      <c r="AK10" s="28">
        <f>AC10*1000+AI10</f>
        <v>6040</v>
      </c>
      <c r="AL10" s="69">
        <f>RANK(AK10,AK$10:AK$13)</f>
        <v>1</v>
      </c>
      <c r="AM10" s="70"/>
      <c r="AN10" s="46" t="str">
        <f>IF(AL10=1,"☆","")</f>
        <v>☆</v>
      </c>
      <c r="AO10" s="47"/>
    </row>
    <row r="11" spans="2:41" ht="13.5">
      <c r="B11" s="58" t="s">
        <v>71</v>
      </c>
      <c r="C11" s="53"/>
      <c r="D11" s="53"/>
      <c r="E11" s="53"/>
      <c r="F11" s="49"/>
      <c r="G11" s="15" t="str">
        <f>IF(H11&gt;J11,"○",IF(H11&lt;J11,"●","△"))</f>
        <v>●</v>
      </c>
      <c r="H11" s="7">
        <f>N10</f>
        <v>9</v>
      </c>
      <c r="I11" s="7" t="s">
        <v>1</v>
      </c>
      <c r="J11" s="7">
        <f>L10</f>
        <v>14</v>
      </c>
      <c r="K11" s="59"/>
      <c r="L11" s="59"/>
      <c r="M11" s="59"/>
      <c r="N11" s="59"/>
      <c r="O11" s="7" t="str">
        <f>IF(P11&gt;R11,"○",IF(P11&lt;R11,"●","△"))</f>
        <v>●</v>
      </c>
      <c r="P11" s="10">
        <v>12</v>
      </c>
      <c r="Q11" s="10" t="s">
        <v>1</v>
      </c>
      <c r="R11" s="12">
        <v>19</v>
      </c>
      <c r="S11" s="5" t="str">
        <f>IF(T11&gt;V11,"○",IF(T11&lt;V11,"●","△"))</f>
        <v>○</v>
      </c>
      <c r="T11" s="3">
        <v>41</v>
      </c>
      <c r="U11" s="3" t="s">
        <v>1</v>
      </c>
      <c r="V11" s="16">
        <v>3</v>
      </c>
      <c r="W11" s="48">
        <f>COUNTIF(G11:V11,"○")</f>
        <v>1</v>
      </c>
      <c r="X11" s="53"/>
      <c r="Y11" s="53">
        <f>COUNTIF(G11:V11,"●")</f>
        <v>2</v>
      </c>
      <c r="Z11" s="53"/>
      <c r="AA11" s="53">
        <f>COUNTIF(G11:V11,"△")</f>
        <v>0</v>
      </c>
      <c r="AB11" s="53"/>
      <c r="AC11" s="57">
        <f>W11*2+AA11</f>
        <v>2</v>
      </c>
      <c r="AD11" s="57"/>
      <c r="AE11" s="53">
        <f>H11+P11+T11</f>
        <v>62</v>
      </c>
      <c r="AF11" s="53"/>
      <c r="AG11" s="53">
        <f>J11+R11+V11</f>
        <v>36</v>
      </c>
      <c r="AH11" s="53"/>
      <c r="AI11" s="53">
        <f>AE11-AG11</f>
        <v>26</v>
      </c>
      <c r="AJ11" s="56"/>
      <c r="AK11" s="25">
        <f>AC11*1000+AI11</f>
        <v>2026</v>
      </c>
      <c r="AL11" s="71">
        <f>RANK(AK11,AK$10:AK$13)</f>
        <v>3</v>
      </c>
      <c r="AM11" s="72"/>
      <c r="AN11" s="48">
        <f>IF(AL11=1,"☆","")</f>
      </c>
      <c r="AO11" s="49"/>
    </row>
    <row r="12" spans="2:41" ht="13.5">
      <c r="B12" s="58" t="s">
        <v>35</v>
      </c>
      <c r="C12" s="53"/>
      <c r="D12" s="53"/>
      <c r="E12" s="53"/>
      <c r="F12" s="49"/>
      <c r="G12" s="17" t="str">
        <f>IF(H12&gt;J12,"○",IF(H12&lt;J12,"●","△"))</f>
        <v>●</v>
      </c>
      <c r="H12" s="3">
        <f>R10</f>
        <v>11</v>
      </c>
      <c r="I12" s="3" t="s">
        <v>1</v>
      </c>
      <c r="J12" s="6">
        <f>P10</f>
        <v>12</v>
      </c>
      <c r="K12" s="3" t="str">
        <f>IF(L12&gt;N12,"○",IF(L12&lt;N12,"●","△"))</f>
        <v>○</v>
      </c>
      <c r="L12" s="3">
        <f>R11</f>
        <v>19</v>
      </c>
      <c r="M12" s="3" t="s">
        <v>1</v>
      </c>
      <c r="N12" s="6">
        <f>P11</f>
        <v>12</v>
      </c>
      <c r="O12" s="60"/>
      <c r="P12" s="60"/>
      <c r="Q12" s="60"/>
      <c r="R12" s="60"/>
      <c r="S12" s="7" t="str">
        <f>IF(T12&gt;V12,"○",IF(T12&lt;V12,"●","△"))</f>
        <v>○</v>
      </c>
      <c r="T12" s="7">
        <v>36</v>
      </c>
      <c r="U12" s="7" t="s">
        <v>1</v>
      </c>
      <c r="V12" s="14">
        <v>4</v>
      </c>
      <c r="W12" s="48">
        <f>COUNTIF(G12:V12,"○")</f>
        <v>2</v>
      </c>
      <c r="X12" s="53"/>
      <c r="Y12" s="53">
        <f>COUNTIF(G12:V12,"●")</f>
        <v>1</v>
      </c>
      <c r="Z12" s="53"/>
      <c r="AA12" s="53">
        <f>COUNTIF(G12:V12,"△")</f>
        <v>0</v>
      </c>
      <c r="AB12" s="53"/>
      <c r="AC12" s="57">
        <f>W12*2+AA12</f>
        <v>4</v>
      </c>
      <c r="AD12" s="57"/>
      <c r="AE12" s="53">
        <f>H12+L12+T12</f>
        <v>66</v>
      </c>
      <c r="AF12" s="53"/>
      <c r="AG12" s="53">
        <f>J12+N12+V12</f>
        <v>28</v>
      </c>
      <c r="AH12" s="53"/>
      <c r="AI12" s="53">
        <f>AE12-AG12</f>
        <v>38</v>
      </c>
      <c r="AJ12" s="56"/>
      <c r="AK12" s="25">
        <f>AC12*1000+AI12</f>
        <v>4038</v>
      </c>
      <c r="AL12" s="71">
        <f>RANK(AK12,AK$10:AK$13)</f>
        <v>2</v>
      </c>
      <c r="AM12" s="72"/>
      <c r="AN12" s="48">
        <f>IF(AL12=1,"☆","")</f>
      </c>
      <c r="AO12" s="49"/>
    </row>
    <row r="13" spans="2:41" ht="14.25" thickBot="1">
      <c r="B13" s="61" t="s">
        <v>47</v>
      </c>
      <c r="C13" s="43"/>
      <c r="D13" s="43"/>
      <c r="E13" s="43"/>
      <c r="F13" s="51"/>
      <c r="G13" s="20" t="str">
        <f>IF(H13&gt;J13,"○",IF(H13&lt;J13,"●","△"))</f>
        <v>●</v>
      </c>
      <c r="H13" s="18">
        <f>V10</f>
        <v>0</v>
      </c>
      <c r="I13" s="18" t="s">
        <v>1</v>
      </c>
      <c r="J13" s="19">
        <f>T10</f>
        <v>34</v>
      </c>
      <c r="K13" s="18" t="str">
        <f>IF(L13&gt;N13,"○",IF(L13&lt;N13,"●","△"))</f>
        <v>●</v>
      </c>
      <c r="L13" s="18">
        <f>V11</f>
        <v>3</v>
      </c>
      <c r="M13" s="18" t="s">
        <v>1</v>
      </c>
      <c r="N13" s="19">
        <f>T11</f>
        <v>41</v>
      </c>
      <c r="O13" s="18" t="str">
        <f>IF(P13&gt;R13,"○",IF(P13&lt;R13,"●","△"))</f>
        <v>●</v>
      </c>
      <c r="P13" s="8">
        <f>V12</f>
        <v>4</v>
      </c>
      <c r="Q13" s="8" t="s">
        <v>1</v>
      </c>
      <c r="R13" s="13">
        <f>T12</f>
        <v>36</v>
      </c>
      <c r="S13" s="62"/>
      <c r="T13" s="62"/>
      <c r="U13" s="62"/>
      <c r="V13" s="63"/>
      <c r="W13" s="50">
        <f>COUNTIF(G13:V13,"○")</f>
        <v>0</v>
      </c>
      <c r="X13" s="43"/>
      <c r="Y13" s="43">
        <f>COUNTIF(G13:V13,"●")</f>
        <v>3</v>
      </c>
      <c r="Z13" s="43"/>
      <c r="AA13" s="43">
        <f>COUNTIF(G13:V13,"△")</f>
        <v>0</v>
      </c>
      <c r="AB13" s="43"/>
      <c r="AC13" s="52">
        <f>W13*2+AA13</f>
        <v>0</v>
      </c>
      <c r="AD13" s="52"/>
      <c r="AE13" s="43">
        <f>H13+L13+P13</f>
        <v>7</v>
      </c>
      <c r="AF13" s="43"/>
      <c r="AG13" s="43">
        <f>J13+N13+R13</f>
        <v>111</v>
      </c>
      <c r="AH13" s="43"/>
      <c r="AI13" s="43">
        <f>AE13-AG13</f>
        <v>-104</v>
      </c>
      <c r="AJ13" s="74"/>
      <c r="AK13" s="26">
        <f>AC13*1000+AI13</f>
        <v>-104</v>
      </c>
      <c r="AL13" s="76">
        <f>RANK(AK13,AK$10:AK$13)</f>
        <v>4</v>
      </c>
      <c r="AM13" s="77"/>
      <c r="AN13" s="50">
        <f>IF(AL13=1,"☆","")</f>
      </c>
      <c r="AO13" s="51"/>
    </row>
    <row r="14" ht="14.25" thickBot="1"/>
    <row r="15" spans="2:41" ht="14.25" thickBot="1">
      <c r="B15" s="65" t="s">
        <v>13</v>
      </c>
      <c r="C15" s="64"/>
      <c r="D15" s="64"/>
      <c r="E15" s="64"/>
      <c r="F15" s="45"/>
      <c r="G15" s="65" t="str">
        <f>B16</f>
        <v>西宮南</v>
      </c>
      <c r="H15" s="64"/>
      <c r="I15" s="64"/>
      <c r="J15" s="64"/>
      <c r="K15" s="64" t="str">
        <f>B17</f>
        <v>東播工業</v>
      </c>
      <c r="L15" s="64"/>
      <c r="M15" s="64"/>
      <c r="N15" s="64"/>
      <c r="O15" s="64" t="str">
        <f>B18</f>
        <v>尼崎小田</v>
      </c>
      <c r="P15" s="64"/>
      <c r="Q15" s="64"/>
      <c r="R15" s="64"/>
      <c r="S15" s="64" t="str">
        <f>B19</f>
        <v>神戸鈴蘭台</v>
      </c>
      <c r="T15" s="64"/>
      <c r="U15" s="64"/>
      <c r="V15" s="45"/>
      <c r="W15" s="44" t="s">
        <v>2</v>
      </c>
      <c r="X15" s="64"/>
      <c r="Y15" s="64" t="s">
        <v>3</v>
      </c>
      <c r="Z15" s="64"/>
      <c r="AA15" s="64" t="s">
        <v>4</v>
      </c>
      <c r="AB15" s="64"/>
      <c r="AC15" s="64" t="s">
        <v>5</v>
      </c>
      <c r="AD15" s="64"/>
      <c r="AE15" s="68" t="s">
        <v>9</v>
      </c>
      <c r="AF15" s="44"/>
      <c r="AG15" s="68" t="s">
        <v>10</v>
      </c>
      <c r="AH15" s="44"/>
      <c r="AI15" s="64" t="s">
        <v>6</v>
      </c>
      <c r="AJ15" s="68"/>
      <c r="AK15" s="27"/>
      <c r="AL15" s="65" t="s">
        <v>7</v>
      </c>
      <c r="AM15" s="45"/>
      <c r="AN15" s="44" t="s">
        <v>11</v>
      </c>
      <c r="AO15" s="45"/>
    </row>
    <row r="16" spans="2:41" ht="13.5">
      <c r="B16" s="73" t="s">
        <v>51</v>
      </c>
      <c r="C16" s="54"/>
      <c r="D16" s="54"/>
      <c r="E16" s="54"/>
      <c r="F16" s="47"/>
      <c r="G16" s="66"/>
      <c r="H16" s="67"/>
      <c r="I16" s="67"/>
      <c r="J16" s="67"/>
      <c r="K16" s="7" t="str">
        <f>IF(L16&gt;N16,"○",IF(L16&lt;N16,"●","△"))</f>
        <v>○</v>
      </c>
      <c r="L16" s="7">
        <v>12</v>
      </c>
      <c r="M16" s="7" t="s">
        <v>1</v>
      </c>
      <c r="N16" s="7">
        <v>10</v>
      </c>
      <c r="O16" s="22" t="str">
        <f>IF(P16&gt;R16,"○",IF(P16&lt;R16,"●","△"))</f>
        <v>○</v>
      </c>
      <c r="P16" s="10">
        <v>16</v>
      </c>
      <c r="Q16" s="10" t="s">
        <v>1</v>
      </c>
      <c r="R16" s="23">
        <v>4</v>
      </c>
      <c r="S16" s="7" t="str">
        <f>IF(T16&gt;V16,"○",IF(T16&lt;V16,"●","△"))</f>
        <v>○</v>
      </c>
      <c r="T16" s="7">
        <v>29</v>
      </c>
      <c r="U16" s="7" t="s">
        <v>1</v>
      </c>
      <c r="V16" s="14">
        <v>3</v>
      </c>
      <c r="W16" s="46">
        <f>COUNTIF(G16:V16,"○")</f>
        <v>3</v>
      </c>
      <c r="X16" s="54"/>
      <c r="Y16" s="54">
        <f>COUNTIF(G16:V16,"●")</f>
        <v>0</v>
      </c>
      <c r="Z16" s="54"/>
      <c r="AA16" s="54">
        <f>COUNTIF(G16:V16,"△")</f>
        <v>0</v>
      </c>
      <c r="AB16" s="54"/>
      <c r="AC16" s="75">
        <f>W16*2+AA16</f>
        <v>6</v>
      </c>
      <c r="AD16" s="75"/>
      <c r="AE16" s="54">
        <f>L16+P16+T16</f>
        <v>57</v>
      </c>
      <c r="AF16" s="54"/>
      <c r="AG16" s="54">
        <f>N16+R16+V16</f>
        <v>17</v>
      </c>
      <c r="AH16" s="54"/>
      <c r="AI16" s="54">
        <f>AE16-AG16</f>
        <v>40</v>
      </c>
      <c r="AJ16" s="55"/>
      <c r="AK16" s="28">
        <f>AC16*1000+AI16</f>
        <v>6040</v>
      </c>
      <c r="AL16" s="69">
        <f>RANK(AK16,AK$16:AK$19)</f>
        <v>1</v>
      </c>
      <c r="AM16" s="70"/>
      <c r="AN16" s="46" t="str">
        <f>IF(AL16=1,"☆","")</f>
        <v>☆</v>
      </c>
      <c r="AO16" s="47"/>
    </row>
    <row r="17" spans="2:41" ht="13.5">
      <c r="B17" s="58" t="s">
        <v>72</v>
      </c>
      <c r="C17" s="53"/>
      <c r="D17" s="53"/>
      <c r="E17" s="53"/>
      <c r="F17" s="49"/>
      <c r="G17" s="15" t="str">
        <f>IF(H17&gt;J17,"○",IF(H17&lt;J17,"●","△"))</f>
        <v>●</v>
      </c>
      <c r="H17" s="7">
        <f>N16</f>
        <v>10</v>
      </c>
      <c r="I17" s="7" t="s">
        <v>1</v>
      </c>
      <c r="J17" s="7">
        <f>L16</f>
        <v>12</v>
      </c>
      <c r="K17" s="59"/>
      <c r="L17" s="59"/>
      <c r="M17" s="59"/>
      <c r="N17" s="59"/>
      <c r="O17" s="7" t="str">
        <f>IF(P17&gt;R17,"○",IF(P17&lt;R17,"●","△"))</f>
        <v>○</v>
      </c>
      <c r="P17" s="10">
        <v>19</v>
      </c>
      <c r="Q17" s="10" t="s">
        <v>1</v>
      </c>
      <c r="R17" s="12">
        <v>5</v>
      </c>
      <c r="S17" s="5" t="str">
        <f>IF(T17&gt;V17,"○",IF(T17&lt;V17,"●","△"))</f>
        <v>○</v>
      </c>
      <c r="T17" s="3">
        <v>18</v>
      </c>
      <c r="U17" s="3" t="s">
        <v>1</v>
      </c>
      <c r="V17" s="16">
        <v>9</v>
      </c>
      <c r="W17" s="48">
        <f>COUNTIF(G17:V17,"○")</f>
        <v>2</v>
      </c>
      <c r="X17" s="53"/>
      <c r="Y17" s="53">
        <f>COUNTIF(G17:V17,"●")</f>
        <v>1</v>
      </c>
      <c r="Z17" s="53"/>
      <c r="AA17" s="53">
        <f>COUNTIF(G17:V17,"△")</f>
        <v>0</v>
      </c>
      <c r="AB17" s="53"/>
      <c r="AC17" s="57">
        <f>W17*2+AA17</f>
        <v>4</v>
      </c>
      <c r="AD17" s="57"/>
      <c r="AE17" s="53">
        <f>H17+P17+T17</f>
        <v>47</v>
      </c>
      <c r="AF17" s="53"/>
      <c r="AG17" s="53">
        <f>J17+R17+V17</f>
        <v>26</v>
      </c>
      <c r="AH17" s="53"/>
      <c r="AI17" s="53">
        <f>AE17-AG17</f>
        <v>21</v>
      </c>
      <c r="AJ17" s="56"/>
      <c r="AK17" s="25">
        <f>AC17*1000+AI17</f>
        <v>4021</v>
      </c>
      <c r="AL17" s="71">
        <f>RANK(AK17,AK$16:AK$19)</f>
        <v>2</v>
      </c>
      <c r="AM17" s="72"/>
      <c r="AN17" s="48">
        <f>IF(AL17=1,"☆","")</f>
      </c>
      <c r="AO17" s="49"/>
    </row>
    <row r="18" spans="2:41" ht="13.5">
      <c r="B18" s="58" t="s">
        <v>29</v>
      </c>
      <c r="C18" s="53"/>
      <c r="D18" s="53"/>
      <c r="E18" s="53"/>
      <c r="F18" s="49"/>
      <c r="G18" s="17" t="str">
        <f>IF(H18&gt;J18,"○",IF(H18&lt;J18,"●","△"))</f>
        <v>●</v>
      </c>
      <c r="H18" s="3">
        <f>R16</f>
        <v>4</v>
      </c>
      <c r="I18" s="3" t="s">
        <v>1</v>
      </c>
      <c r="J18" s="6">
        <f>P16</f>
        <v>16</v>
      </c>
      <c r="K18" s="3" t="str">
        <f>IF(L18&gt;N18,"○",IF(L18&lt;N18,"●","△"))</f>
        <v>●</v>
      </c>
      <c r="L18" s="3">
        <f>R17</f>
        <v>5</v>
      </c>
      <c r="M18" s="3" t="s">
        <v>1</v>
      </c>
      <c r="N18" s="6">
        <f>P17</f>
        <v>19</v>
      </c>
      <c r="O18" s="78"/>
      <c r="P18" s="79"/>
      <c r="Q18" s="79"/>
      <c r="R18" s="80"/>
      <c r="S18" s="7" t="str">
        <f>IF(T18&gt;V18,"○",IF(T18&lt;V18,"●","△"))</f>
        <v>○</v>
      </c>
      <c r="T18" s="7">
        <v>23</v>
      </c>
      <c r="U18" s="7" t="s">
        <v>1</v>
      </c>
      <c r="V18" s="14">
        <v>11</v>
      </c>
      <c r="W18" s="48">
        <f>COUNTIF(G18:V18,"○")</f>
        <v>1</v>
      </c>
      <c r="X18" s="53"/>
      <c r="Y18" s="53">
        <f>COUNTIF(G18:V18,"●")</f>
        <v>2</v>
      </c>
      <c r="Z18" s="53"/>
      <c r="AA18" s="53">
        <f>COUNTIF(G18:V18,"△")</f>
        <v>0</v>
      </c>
      <c r="AB18" s="53"/>
      <c r="AC18" s="57">
        <f>W18*2+AA18</f>
        <v>2</v>
      </c>
      <c r="AD18" s="57"/>
      <c r="AE18" s="53">
        <f>H18+L18+T18</f>
        <v>32</v>
      </c>
      <c r="AF18" s="53"/>
      <c r="AG18" s="53">
        <f>J18+N18+V18</f>
        <v>46</v>
      </c>
      <c r="AH18" s="53"/>
      <c r="AI18" s="53">
        <f>AE18-AG18</f>
        <v>-14</v>
      </c>
      <c r="AJ18" s="56"/>
      <c r="AK18" s="25">
        <f>AC18*1000+AI18</f>
        <v>1986</v>
      </c>
      <c r="AL18" s="71">
        <f>RANK(AK18,AK$16:AK$19)</f>
        <v>3</v>
      </c>
      <c r="AM18" s="72"/>
      <c r="AN18" s="48">
        <f>IF(AL18=1,"☆","")</f>
      </c>
      <c r="AO18" s="49"/>
    </row>
    <row r="19" spans="2:41" ht="14.25" thickBot="1">
      <c r="B19" s="61" t="s">
        <v>73</v>
      </c>
      <c r="C19" s="43"/>
      <c r="D19" s="43"/>
      <c r="E19" s="43"/>
      <c r="F19" s="51"/>
      <c r="G19" s="20" t="str">
        <f>IF(H19&gt;J19,"○",IF(H19&lt;J19,"●","△"))</f>
        <v>●</v>
      </c>
      <c r="H19" s="18">
        <f>V16</f>
        <v>3</v>
      </c>
      <c r="I19" s="18" t="s">
        <v>1</v>
      </c>
      <c r="J19" s="19">
        <f>T16</f>
        <v>29</v>
      </c>
      <c r="K19" s="18" t="str">
        <f>IF(L19&gt;N19,"○",IF(L19&lt;N19,"●","△"))</f>
        <v>●</v>
      </c>
      <c r="L19" s="18">
        <f>V17</f>
        <v>9</v>
      </c>
      <c r="M19" s="18" t="s">
        <v>1</v>
      </c>
      <c r="N19" s="19">
        <f>T17</f>
        <v>18</v>
      </c>
      <c r="O19" s="18" t="str">
        <f>IF(P19&gt;R19,"○",IF(P19&lt;R19,"●","△"))</f>
        <v>●</v>
      </c>
      <c r="P19" s="8">
        <f>V18</f>
        <v>11</v>
      </c>
      <c r="Q19" s="8" t="s">
        <v>53</v>
      </c>
      <c r="R19" s="24">
        <f>T18</f>
        <v>23</v>
      </c>
      <c r="S19" s="62"/>
      <c r="T19" s="62"/>
      <c r="U19" s="62"/>
      <c r="V19" s="63"/>
      <c r="W19" s="50">
        <f>COUNTIF(G19:V19,"○")</f>
        <v>0</v>
      </c>
      <c r="X19" s="43"/>
      <c r="Y19" s="43">
        <f>COUNTIF(G19:V19,"●")</f>
        <v>3</v>
      </c>
      <c r="Z19" s="43"/>
      <c r="AA19" s="43">
        <f>COUNTIF(G19:V19,"△")</f>
        <v>0</v>
      </c>
      <c r="AB19" s="43"/>
      <c r="AC19" s="52">
        <f>W19*2+AA19</f>
        <v>0</v>
      </c>
      <c r="AD19" s="52"/>
      <c r="AE19" s="43">
        <f>H19+L19+P19</f>
        <v>23</v>
      </c>
      <c r="AF19" s="43"/>
      <c r="AG19" s="43">
        <f>J19+N19+R19</f>
        <v>70</v>
      </c>
      <c r="AH19" s="43"/>
      <c r="AI19" s="43">
        <f>AE19-AG19</f>
        <v>-47</v>
      </c>
      <c r="AJ19" s="74"/>
      <c r="AK19" s="26">
        <f>AC19*1000+AI19</f>
        <v>-47</v>
      </c>
      <c r="AL19" s="76">
        <f>RANK(AK19,AK$16:AK$19)</f>
        <v>4</v>
      </c>
      <c r="AM19" s="77"/>
      <c r="AN19" s="50">
        <f>IF(AL19=1,"☆","")</f>
      </c>
      <c r="AO19" s="51"/>
    </row>
    <row r="20" ht="14.25" thickBot="1"/>
    <row r="21" spans="2:41" ht="14.25" thickBot="1">
      <c r="B21" s="65" t="s">
        <v>14</v>
      </c>
      <c r="C21" s="64"/>
      <c r="D21" s="64"/>
      <c r="E21" s="64"/>
      <c r="F21" s="45"/>
      <c r="G21" s="65" t="str">
        <f>B22</f>
        <v>三田学園</v>
      </c>
      <c r="H21" s="64"/>
      <c r="I21" s="64"/>
      <c r="J21" s="64"/>
      <c r="K21" s="64" t="str">
        <f>B23</f>
        <v>伊川谷北</v>
      </c>
      <c r="L21" s="64"/>
      <c r="M21" s="64"/>
      <c r="N21" s="64"/>
      <c r="O21" s="64" t="str">
        <f>B24</f>
        <v>兵庫</v>
      </c>
      <c r="P21" s="64"/>
      <c r="Q21" s="64"/>
      <c r="R21" s="64"/>
      <c r="S21" s="64" t="str">
        <f>B25</f>
        <v>西宮東B</v>
      </c>
      <c r="T21" s="64"/>
      <c r="U21" s="64"/>
      <c r="V21" s="45"/>
      <c r="W21" s="44" t="s">
        <v>2</v>
      </c>
      <c r="X21" s="64"/>
      <c r="Y21" s="64" t="s">
        <v>3</v>
      </c>
      <c r="Z21" s="64"/>
      <c r="AA21" s="64" t="s">
        <v>4</v>
      </c>
      <c r="AB21" s="64"/>
      <c r="AC21" s="64" t="s">
        <v>5</v>
      </c>
      <c r="AD21" s="64"/>
      <c r="AE21" s="68" t="s">
        <v>9</v>
      </c>
      <c r="AF21" s="44"/>
      <c r="AG21" s="68" t="s">
        <v>10</v>
      </c>
      <c r="AH21" s="44"/>
      <c r="AI21" s="64" t="s">
        <v>6</v>
      </c>
      <c r="AJ21" s="68"/>
      <c r="AK21" s="27"/>
      <c r="AL21" s="65" t="s">
        <v>7</v>
      </c>
      <c r="AM21" s="45"/>
      <c r="AN21" s="44" t="s">
        <v>11</v>
      </c>
      <c r="AO21" s="45"/>
    </row>
    <row r="22" spans="2:41" ht="13.5">
      <c r="B22" s="73" t="s">
        <v>66</v>
      </c>
      <c r="C22" s="54"/>
      <c r="D22" s="54"/>
      <c r="E22" s="54"/>
      <c r="F22" s="47"/>
      <c r="G22" s="66"/>
      <c r="H22" s="67"/>
      <c r="I22" s="67"/>
      <c r="J22" s="67"/>
      <c r="K22" s="7" t="str">
        <f>IF(L22&gt;N22,"○",IF(L22&lt;N22,"●","△"))</f>
        <v>○</v>
      </c>
      <c r="L22" s="7">
        <v>16</v>
      </c>
      <c r="M22" s="7" t="s">
        <v>1</v>
      </c>
      <c r="N22" s="7">
        <v>8</v>
      </c>
      <c r="O22" s="22" t="str">
        <f>IF(P22&gt;R22,"○",IF(P22&lt;R22,"●","△"))</f>
        <v>○</v>
      </c>
      <c r="P22" s="10">
        <v>18</v>
      </c>
      <c r="Q22" s="10" t="s">
        <v>1</v>
      </c>
      <c r="R22" s="23">
        <v>10</v>
      </c>
      <c r="S22" s="7" t="str">
        <f>IF(T22&gt;V22,"○",IF(T22&lt;V22,"●","△"))</f>
        <v>○</v>
      </c>
      <c r="T22" s="7">
        <v>37</v>
      </c>
      <c r="U22" s="7" t="s">
        <v>1</v>
      </c>
      <c r="V22" s="14">
        <v>1</v>
      </c>
      <c r="W22" s="46">
        <f>COUNTIF(G22:V22,"○")</f>
        <v>3</v>
      </c>
      <c r="X22" s="54"/>
      <c r="Y22" s="54">
        <f>COUNTIF(G22:V22,"●")</f>
        <v>0</v>
      </c>
      <c r="Z22" s="54"/>
      <c r="AA22" s="54">
        <f>COUNTIF(G22:V22,"△")</f>
        <v>0</v>
      </c>
      <c r="AB22" s="54"/>
      <c r="AC22" s="75">
        <f>W22*2+AA22</f>
        <v>6</v>
      </c>
      <c r="AD22" s="75"/>
      <c r="AE22" s="54">
        <f>L22+P22+T22</f>
        <v>71</v>
      </c>
      <c r="AF22" s="54"/>
      <c r="AG22" s="54">
        <f>N22+R22+V22</f>
        <v>19</v>
      </c>
      <c r="AH22" s="54"/>
      <c r="AI22" s="54">
        <f>AE22-AG22</f>
        <v>52</v>
      </c>
      <c r="AJ22" s="55"/>
      <c r="AK22" s="28">
        <f>AC22*1000+AI22</f>
        <v>6052</v>
      </c>
      <c r="AL22" s="69">
        <f>RANK(AK22,AK$22:AK$25)</f>
        <v>1</v>
      </c>
      <c r="AM22" s="70"/>
      <c r="AN22" s="46" t="str">
        <f>IF(AL22=1,"☆","")</f>
        <v>☆</v>
      </c>
      <c r="AO22" s="47"/>
    </row>
    <row r="23" spans="2:41" ht="13.5">
      <c r="B23" s="58" t="s">
        <v>49</v>
      </c>
      <c r="C23" s="53"/>
      <c r="D23" s="53"/>
      <c r="E23" s="53"/>
      <c r="F23" s="49"/>
      <c r="G23" s="15" t="str">
        <f>IF(H23&gt;J23,"○",IF(H23&lt;J23,"●","△"))</f>
        <v>●</v>
      </c>
      <c r="H23" s="7">
        <f>N22</f>
        <v>8</v>
      </c>
      <c r="I23" s="7" t="s">
        <v>1</v>
      </c>
      <c r="J23" s="7">
        <f>L22</f>
        <v>16</v>
      </c>
      <c r="K23" s="59"/>
      <c r="L23" s="59"/>
      <c r="M23" s="59"/>
      <c r="N23" s="59"/>
      <c r="O23" s="7" t="str">
        <f>IF(P23&gt;R23,"○",IF(P23&lt;R23,"●","△"))</f>
        <v>○</v>
      </c>
      <c r="P23" s="10">
        <v>25</v>
      </c>
      <c r="Q23" s="10" t="s">
        <v>1</v>
      </c>
      <c r="R23" s="12">
        <v>11</v>
      </c>
      <c r="S23" s="5" t="str">
        <f>IF(T23&gt;V23,"○",IF(T23&lt;V23,"●","△"))</f>
        <v>○</v>
      </c>
      <c r="T23" s="3">
        <v>30</v>
      </c>
      <c r="U23" s="3" t="s">
        <v>1</v>
      </c>
      <c r="V23" s="16">
        <v>8</v>
      </c>
      <c r="W23" s="48">
        <f>COUNTIF(G23:V23,"○")</f>
        <v>2</v>
      </c>
      <c r="X23" s="53"/>
      <c r="Y23" s="53">
        <f>COUNTIF(G23:V23,"●")</f>
        <v>1</v>
      </c>
      <c r="Z23" s="53"/>
      <c r="AA23" s="53">
        <f>COUNTIF(G23:V23,"△")</f>
        <v>0</v>
      </c>
      <c r="AB23" s="53"/>
      <c r="AC23" s="57">
        <f>W23*2+AA23</f>
        <v>4</v>
      </c>
      <c r="AD23" s="57"/>
      <c r="AE23" s="53">
        <f>H23+P23+T23</f>
        <v>63</v>
      </c>
      <c r="AF23" s="53"/>
      <c r="AG23" s="53">
        <f>J23+R23+V23</f>
        <v>35</v>
      </c>
      <c r="AH23" s="53"/>
      <c r="AI23" s="53">
        <f>AE23-AG23</f>
        <v>28</v>
      </c>
      <c r="AJ23" s="56"/>
      <c r="AK23" s="25">
        <f>AC23*1000+AI23</f>
        <v>4028</v>
      </c>
      <c r="AL23" s="81">
        <f>RANK(AK23,AK$22:AK$25)</f>
        <v>2</v>
      </c>
      <c r="AM23" s="82"/>
      <c r="AN23" s="48">
        <f>IF(AL23=1,"☆","")</f>
      </c>
      <c r="AO23" s="49"/>
    </row>
    <row r="24" spans="2:41" ht="13.5">
      <c r="B24" s="58" t="s">
        <v>74</v>
      </c>
      <c r="C24" s="53"/>
      <c r="D24" s="53"/>
      <c r="E24" s="53"/>
      <c r="F24" s="49"/>
      <c r="G24" s="17" t="str">
        <f>IF(H24&gt;J24,"○",IF(H24&lt;J24,"●","△"))</f>
        <v>●</v>
      </c>
      <c r="H24" s="3">
        <f>R22</f>
        <v>10</v>
      </c>
      <c r="I24" s="3" t="s">
        <v>1</v>
      </c>
      <c r="J24" s="6">
        <f>P22</f>
        <v>18</v>
      </c>
      <c r="K24" s="3" t="str">
        <f>IF(L24&gt;N24,"○",IF(L24&lt;N24,"●","△"))</f>
        <v>●</v>
      </c>
      <c r="L24" s="3">
        <f>R23</f>
        <v>11</v>
      </c>
      <c r="M24" s="3" t="s">
        <v>1</v>
      </c>
      <c r="N24" s="6">
        <f>P23</f>
        <v>25</v>
      </c>
      <c r="O24" s="60"/>
      <c r="P24" s="60"/>
      <c r="Q24" s="60"/>
      <c r="R24" s="60"/>
      <c r="S24" s="7" t="str">
        <f>IF(T24&gt;V24,"○",IF(T24&lt;V24,"●","△"))</f>
        <v>○</v>
      </c>
      <c r="T24" s="7">
        <v>25</v>
      </c>
      <c r="U24" s="7" t="s">
        <v>1</v>
      </c>
      <c r="V24" s="14">
        <v>7</v>
      </c>
      <c r="W24" s="48">
        <f>COUNTIF(G24:V24,"○")</f>
        <v>1</v>
      </c>
      <c r="X24" s="53"/>
      <c r="Y24" s="53">
        <f>COUNTIF(G24:V24,"●")</f>
        <v>2</v>
      </c>
      <c r="Z24" s="53"/>
      <c r="AA24" s="53">
        <f>COUNTIF(G24:V24,"△")</f>
        <v>0</v>
      </c>
      <c r="AB24" s="53"/>
      <c r="AC24" s="57">
        <f>W24*2+AA24</f>
        <v>2</v>
      </c>
      <c r="AD24" s="57"/>
      <c r="AE24" s="53">
        <f>H24+L24+T24</f>
        <v>46</v>
      </c>
      <c r="AF24" s="53"/>
      <c r="AG24" s="53">
        <f>J24+N24+V24</f>
        <v>50</v>
      </c>
      <c r="AH24" s="53"/>
      <c r="AI24" s="53">
        <f>AE24-AG24</f>
        <v>-4</v>
      </c>
      <c r="AJ24" s="56"/>
      <c r="AK24" s="25">
        <f>AC24*1000+AI24</f>
        <v>1996</v>
      </c>
      <c r="AL24" s="81">
        <f>RANK(AK24,AK$22:AK$25)</f>
        <v>3</v>
      </c>
      <c r="AM24" s="82"/>
      <c r="AN24" s="48">
        <f>IF(AL24=1,"☆","")</f>
      </c>
      <c r="AO24" s="49"/>
    </row>
    <row r="25" spans="2:41" ht="14.25" thickBot="1">
      <c r="B25" s="61" t="s">
        <v>75</v>
      </c>
      <c r="C25" s="43"/>
      <c r="D25" s="43"/>
      <c r="E25" s="43"/>
      <c r="F25" s="51"/>
      <c r="G25" s="20" t="str">
        <f>IF(H25&gt;J25,"○",IF(H25&lt;J25,"●","△"))</f>
        <v>●</v>
      </c>
      <c r="H25" s="18">
        <f>V22</f>
        <v>1</v>
      </c>
      <c r="I25" s="18" t="s">
        <v>1</v>
      </c>
      <c r="J25" s="19">
        <f>T22</f>
        <v>37</v>
      </c>
      <c r="K25" s="18" t="str">
        <f>IF(L25&gt;N25,"○",IF(L25&lt;N25,"●","△"))</f>
        <v>●</v>
      </c>
      <c r="L25" s="18">
        <f>V23</f>
        <v>8</v>
      </c>
      <c r="M25" s="18" t="s">
        <v>1</v>
      </c>
      <c r="N25" s="19">
        <f>T23</f>
        <v>30</v>
      </c>
      <c r="O25" s="18" t="str">
        <f>IF(P25&gt;R25,"○",IF(P25&lt;R25,"●","△"))</f>
        <v>●</v>
      </c>
      <c r="P25" s="8">
        <f>V24</f>
        <v>7</v>
      </c>
      <c r="Q25" s="8" t="s">
        <v>1</v>
      </c>
      <c r="R25" s="13">
        <f>T24</f>
        <v>25</v>
      </c>
      <c r="S25" s="62"/>
      <c r="T25" s="62"/>
      <c r="U25" s="62"/>
      <c r="V25" s="63"/>
      <c r="W25" s="50">
        <f>COUNTIF(G25:V25,"○")</f>
        <v>0</v>
      </c>
      <c r="X25" s="43"/>
      <c r="Y25" s="43">
        <f>COUNTIF(G25:V25,"●")</f>
        <v>3</v>
      </c>
      <c r="Z25" s="43"/>
      <c r="AA25" s="43">
        <f>COUNTIF(G25:V25,"△")</f>
        <v>0</v>
      </c>
      <c r="AB25" s="43"/>
      <c r="AC25" s="52">
        <f>W25*2+AA25</f>
        <v>0</v>
      </c>
      <c r="AD25" s="52"/>
      <c r="AE25" s="43">
        <f>H25+L25+P25</f>
        <v>16</v>
      </c>
      <c r="AF25" s="43"/>
      <c r="AG25" s="43">
        <f>J25+N25+R25</f>
        <v>92</v>
      </c>
      <c r="AH25" s="43"/>
      <c r="AI25" s="43">
        <f>AE25-AG25</f>
        <v>-76</v>
      </c>
      <c r="AJ25" s="74"/>
      <c r="AK25" s="26">
        <f>AC25*1000+AI25</f>
        <v>-76</v>
      </c>
      <c r="AL25" s="83">
        <f>RANK(AK25,AK$22:AK$25)</f>
        <v>4</v>
      </c>
      <c r="AM25" s="84"/>
      <c r="AN25" s="50">
        <f>IF(AL25=1,"☆","")</f>
      </c>
      <c r="AO25" s="51"/>
    </row>
    <row r="26" ht="14.25" thickBot="1"/>
    <row r="27" spans="2:41" ht="14.25" thickBot="1">
      <c r="B27" s="65" t="s">
        <v>15</v>
      </c>
      <c r="C27" s="64"/>
      <c r="D27" s="64"/>
      <c r="E27" s="64"/>
      <c r="F27" s="45"/>
      <c r="G27" s="65" t="str">
        <f>B28</f>
        <v>神戸商業</v>
      </c>
      <c r="H27" s="64"/>
      <c r="I27" s="64"/>
      <c r="J27" s="64"/>
      <c r="K27" s="64" t="str">
        <f>B29</f>
        <v>明石城西</v>
      </c>
      <c r="L27" s="64"/>
      <c r="M27" s="64"/>
      <c r="N27" s="64"/>
      <c r="O27" s="64" t="str">
        <f>B30</f>
        <v>宝塚西</v>
      </c>
      <c r="P27" s="64"/>
      <c r="Q27" s="64"/>
      <c r="R27" s="64"/>
      <c r="S27" s="64" t="str">
        <f>B31</f>
        <v>甲陽学院</v>
      </c>
      <c r="T27" s="64"/>
      <c r="U27" s="64"/>
      <c r="V27" s="45"/>
      <c r="W27" s="44" t="s">
        <v>2</v>
      </c>
      <c r="X27" s="64"/>
      <c r="Y27" s="64" t="s">
        <v>3</v>
      </c>
      <c r="Z27" s="64"/>
      <c r="AA27" s="64" t="s">
        <v>4</v>
      </c>
      <c r="AB27" s="64"/>
      <c r="AC27" s="64" t="s">
        <v>5</v>
      </c>
      <c r="AD27" s="64"/>
      <c r="AE27" s="68" t="s">
        <v>9</v>
      </c>
      <c r="AF27" s="44"/>
      <c r="AG27" s="68" t="s">
        <v>10</v>
      </c>
      <c r="AH27" s="44"/>
      <c r="AI27" s="64" t="s">
        <v>6</v>
      </c>
      <c r="AJ27" s="68"/>
      <c r="AK27" s="27"/>
      <c r="AL27" s="65" t="s">
        <v>7</v>
      </c>
      <c r="AM27" s="45"/>
      <c r="AN27" s="44" t="s">
        <v>11</v>
      </c>
      <c r="AO27" s="45"/>
    </row>
    <row r="28" spans="2:41" ht="13.5">
      <c r="B28" s="73" t="s">
        <v>52</v>
      </c>
      <c r="C28" s="54"/>
      <c r="D28" s="54"/>
      <c r="E28" s="54"/>
      <c r="F28" s="47"/>
      <c r="G28" s="66"/>
      <c r="H28" s="67"/>
      <c r="I28" s="67"/>
      <c r="J28" s="67"/>
      <c r="K28" s="7" t="str">
        <f>IF(L28&gt;N28,"○",IF(L28&lt;N28,"●","△"))</f>
        <v>○</v>
      </c>
      <c r="L28" s="7">
        <v>23</v>
      </c>
      <c r="M28" s="7" t="s">
        <v>1</v>
      </c>
      <c r="N28" s="7">
        <v>12</v>
      </c>
      <c r="O28" s="22" t="str">
        <f>IF(P28&gt;R28,"○",IF(P28&lt;R28,"●","△"))</f>
        <v>○</v>
      </c>
      <c r="P28" s="10">
        <v>20</v>
      </c>
      <c r="Q28" s="10" t="s">
        <v>1</v>
      </c>
      <c r="R28" s="23">
        <v>12</v>
      </c>
      <c r="S28" s="7" t="str">
        <f>IF(T28&gt;V28,"○",IF(T28&lt;V28,"●","△"))</f>
        <v>○</v>
      </c>
      <c r="T28" s="7">
        <v>25</v>
      </c>
      <c r="U28" s="7" t="s">
        <v>1</v>
      </c>
      <c r="V28" s="14">
        <v>9</v>
      </c>
      <c r="W28" s="46">
        <f>COUNTIF(G28:V28,"○")</f>
        <v>3</v>
      </c>
      <c r="X28" s="54"/>
      <c r="Y28" s="54">
        <f>COUNTIF(G28:V28,"●")</f>
        <v>0</v>
      </c>
      <c r="Z28" s="54"/>
      <c r="AA28" s="54">
        <f>COUNTIF(G28:V28,"△")</f>
        <v>0</v>
      </c>
      <c r="AB28" s="54"/>
      <c r="AC28" s="75">
        <f>W28*2+AA28</f>
        <v>6</v>
      </c>
      <c r="AD28" s="75"/>
      <c r="AE28" s="54">
        <f>L28+P28+T28</f>
        <v>68</v>
      </c>
      <c r="AF28" s="54"/>
      <c r="AG28" s="54">
        <f>N28+R28+V28</f>
        <v>33</v>
      </c>
      <c r="AH28" s="54"/>
      <c r="AI28" s="54">
        <f>AE28-AG28</f>
        <v>35</v>
      </c>
      <c r="AJ28" s="55"/>
      <c r="AK28" s="28">
        <f>AC28*1000+AI28</f>
        <v>6035</v>
      </c>
      <c r="AL28" s="69">
        <f>RANK(AK28,AK$28:AK$31)</f>
        <v>1</v>
      </c>
      <c r="AM28" s="70"/>
      <c r="AN28" s="46" t="str">
        <f>IF(AL28=1,"☆","")</f>
        <v>☆</v>
      </c>
      <c r="AO28" s="47"/>
    </row>
    <row r="29" spans="2:41" ht="13.5">
      <c r="B29" s="58" t="s">
        <v>41</v>
      </c>
      <c r="C29" s="53"/>
      <c r="D29" s="53"/>
      <c r="E29" s="53"/>
      <c r="F29" s="49"/>
      <c r="G29" s="15" t="str">
        <f>IF(H29&gt;J29,"○",IF(H29&lt;J29,"●","△"))</f>
        <v>●</v>
      </c>
      <c r="H29" s="7">
        <f>N28</f>
        <v>12</v>
      </c>
      <c r="I29" s="7" t="s">
        <v>1</v>
      </c>
      <c r="J29" s="7">
        <f>L28</f>
        <v>23</v>
      </c>
      <c r="K29" s="59"/>
      <c r="L29" s="59"/>
      <c r="M29" s="59"/>
      <c r="N29" s="59"/>
      <c r="O29" s="7" t="str">
        <f>IF(P29&gt;R29,"○",IF(P29&lt;R29,"●","△"))</f>
        <v>●</v>
      </c>
      <c r="P29" s="10">
        <v>8</v>
      </c>
      <c r="Q29" s="10" t="s">
        <v>1</v>
      </c>
      <c r="R29" s="12">
        <v>11</v>
      </c>
      <c r="S29" s="5" t="str">
        <f>IF(T29&gt;V29,"○",IF(T29&lt;V29,"●","△"))</f>
        <v>○</v>
      </c>
      <c r="T29" s="3">
        <v>18</v>
      </c>
      <c r="U29" s="3" t="s">
        <v>1</v>
      </c>
      <c r="V29" s="16">
        <v>13</v>
      </c>
      <c r="W29" s="48">
        <f>COUNTIF(G29:V29,"○")</f>
        <v>1</v>
      </c>
      <c r="X29" s="53"/>
      <c r="Y29" s="53">
        <f>COUNTIF(G29:V29,"●")</f>
        <v>2</v>
      </c>
      <c r="Z29" s="53"/>
      <c r="AA29" s="53">
        <f>COUNTIF(G29:V29,"△")</f>
        <v>0</v>
      </c>
      <c r="AB29" s="53"/>
      <c r="AC29" s="57">
        <f>W29*2+AA29</f>
        <v>2</v>
      </c>
      <c r="AD29" s="57"/>
      <c r="AE29" s="53">
        <f>H29+P29+T29</f>
        <v>38</v>
      </c>
      <c r="AF29" s="53"/>
      <c r="AG29" s="53">
        <f>J29+R29+V29</f>
        <v>47</v>
      </c>
      <c r="AH29" s="53"/>
      <c r="AI29" s="53">
        <f>AE29-AG29</f>
        <v>-9</v>
      </c>
      <c r="AJ29" s="56"/>
      <c r="AK29" s="25">
        <f>AC29*1000+AI29</f>
        <v>1991</v>
      </c>
      <c r="AL29" s="71">
        <f>RANK(AK29,AK$28:AK$31)</f>
        <v>3</v>
      </c>
      <c r="AM29" s="72"/>
      <c r="AN29" s="48">
        <f>IF(AL29=1,"☆","")</f>
      </c>
      <c r="AO29" s="49"/>
    </row>
    <row r="30" spans="2:41" ht="13.5">
      <c r="B30" s="58" t="s">
        <v>37</v>
      </c>
      <c r="C30" s="53"/>
      <c r="D30" s="53"/>
      <c r="E30" s="53"/>
      <c r="F30" s="49"/>
      <c r="G30" s="17" t="str">
        <f>IF(H30&gt;J30,"○",IF(H30&lt;J30,"●","△"))</f>
        <v>●</v>
      </c>
      <c r="H30" s="3">
        <f>R28</f>
        <v>12</v>
      </c>
      <c r="I30" s="3" t="s">
        <v>1</v>
      </c>
      <c r="J30" s="6">
        <f>P28</f>
        <v>20</v>
      </c>
      <c r="K30" s="3" t="str">
        <f>IF(L30&gt;N30,"○",IF(L30&lt;N30,"●","△"))</f>
        <v>○</v>
      </c>
      <c r="L30" s="3">
        <f>R29</f>
        <v>11</v>
      </c>
      <c r="M30" s="3" t="s">
        <v>1</v>
      </c>
      <c r="N30" s="6">
        <f>P29</f>
        <v>8</v>
      </c>
      <c r="O30" s="60"/>
      <c r="P30" s="60"/>
      <c r="Q30" s="60"/>
      <c r="R30" s="60"/>
      <c r="S30" s="7" t="str">
        <f>IF(T30&gt;V30,"○",IF(T30&lt;V30,"●","△"))</f>
        <v>○</v>
      </c>
      <c r="T30" s="7">
        <v>16</v>
      </c>
      <c r="U30" s="7" t="s">
        <v>1</v>
      </c>
      <c r="V30" s="14">
        <v>9</v>
      </c>
      <c r="W30" s="48">
        <f>COUNTIF(G30:V30,"○")</f>
        <v>2</v>
      </c>
      <c r="X30" s="53"/>
      <c r="Y30" s="53">
        <f>COUNTIF(G30:V30,"●")</f>
        <v>1</v>
      </c>
      <c r="Z30" s="53"/>
      <c r="AA30" s="53">
        <f>COUNTIF(G30:V30,"△")</f>
        <v>0</v>
      </c>
      <c r="AB30" s="53"/>
      <c r="AC30" s="57">
        <f>W30*2+AA30</f>
        <v>4</v>
      </c>
      <c r="AD30" s="57"/>
      <c r="AE30" s="53">
        <f>H30+L30+T30</f>
        <v>39</v>
      </c>
      <c r="AF30" s="53"/>
      <c r="AG30" s="53">
        <f>J30+N30+V30</f>
        <v>37</v>
      </c>
      <c r="AH30" s="53"/>
      <c r="AI30" s="53">
        <f>AE30-AG30</f>
        <v>2</v>
      </c>
      <c r="AJ30" s="56"/>
      <c r="AK30" s="25">
        <f>AC30*1000+AI30</f>
        <v>4002</v>
      </c>
      <c r="AL30" s="71">
        <f>RANK(AK30,AK$28:AK$31)</f>
        <v>2</v>
      </c>
      <c r="AM30" s="72"/>
      <c r="AN30" s="48">
        <f>IF(AL30=1,"☆","")</f>
      </c>
      <c r="AO30" s="49"/>
    </row>
    <row r="31" spans="2:41" ht="14.25" thickBot="1">
      <c r="B31" s="61" t="s">
        <v>39</v>
      </c>
      <c r="C31" s="43"/>
      <c r="D31" s="43"/>
      <c r="E31" s="43"/>
      <c r="F31" s="51"/>
      <c r="G31" s="20" t="str">
        <f>IF(H31&gt;J31,"○",IF(H31&lt;J31,"●","△"))</f>
        <v>●</v>
      </c>
      <c r="H31" s="18">
        <f>V28</f>
        <v>9</v>
      </c>
      <c r="I31" s="18" t="s">
        <v>1</v>
      </c>
      <c r="J31" s="19">
        <f>T28</f>
        <v>25</v>
      </c>
      <c r="K31" s="18" t="str">
        <f>IF(L31&gt;N31,"○",IF(L31&lt;N31,"●","△"))</f>
        <v>●</v>
      </c>
      <c r="L31" s="18">
        <f>V29</f>
        <v>13</v>
      </c>
      <c r="M31" s="18" t="s">
        <v>1</v>
      </c>
      <c r="N31" s="19">
        <f>T29</f>
        <v>18</v>
      </c>
      <c r="O31" s="18" t="str">
        <f>IF(P31&gt;R31,"○",IF(P31&lt;R31,"●","△"))</f>
        <v>●</v>
      </c>
      <c r="P31" s="8">
        <f>V30</f>
        <v>9</v>
      </c>
      <c r="Q31" s="8" t="s">
        <v>1</v>
      </c>
      <c r="R31" s="13">
        <f>T30</f>
        <v>16</v>
      </c>
      <c r="S31" s="62"/>
      <c r="T31" s="62"/>
      <c r="U31" s="62"/>
      <c r="V31" s="63"/>
      <c r="W31" s="50">
        <f>COUNTIF(G31:V31,"○")</f>
        <v>0</v>
      </c>
      <c r="X31" s="43"/>
      <c r="Y31" s="43">
        <f>COUNTIF(G31:V31,"●")</f>
        <v>3</v>
      </c>
      <c r="Z31" s="43"/>
      <c r="AA31" s="43">
        <f>COUNTIF(G31:V31,"△")</f>
        <v>0</v>
      </c>
      <c r="AB31" s="43"/>
      <c r="AC31" s="52">
        <f>W31*2+AA31</f>
        <v>0</v>
      </c>
      <c r="AD31" s="52"/>
      <c r="AE31" s="43">
        <f>H31+L31+P31</f>
        <v>31</v>
      </c>
      <c r="AF31" s="43"/>
      <c r="AG31" s="43">
        <f>J31+N31+R31</f>
        <v>59</v>
      </c>
      <c r="AH31" s="43"/>
      <c r="AI31" s="43">
        <f>AE31-AG31</f>
        <v>-28</v>
      </c>
      <c r="AJ31" s="74"/>
      <c r="AK31" s="26">
        <f>AC31*1000+AI31</f>
        <v>-28</v>
      </c>
      <c r="AL31" s="76">
        <f>RANK(AK31,AK$28:AK$31)</f>
        <v>4</v>
      </c>
      <c r="AM31" s="77"/>
      <c r="AN31" s="50">
        <f>IF(AL31=1,"☆","")</f>
      </c>
      <c r="AO31" s="51"/>
    </row>
    <row r="32" ht="14.25" thickBot="1"/>
    <row r="33" spans="2:41" ht="14.25" thickBot="1">
      <c r="B33" s="65" t="s">
        <v>58</v>
      </c>
      <c r="C33" s="64"/>
      <c r="D33" s="64"/>
      <c r="E33" s="64"/>
      <c r="F33" s="45"/>
      <c r="G33" s="65" t="str">
        <f>B34</f>
        <v>明石</v>
      </c>
      <c r="H33" s="64"/>
      <c r="I33" s="64"/>
      <c r="J33" s="64"/>
      <c r="K33" s="64" t="str">
        <f>B35</f>
        <v>兵庫工業</v>
      </c>
      <c r="L33" s="64"/>
      <c r="M33" s="64"/>
      <c r="N33" s="64"/>
      <c r="O33" s="64" t="str">
        <f>B36</f>
        <v>鳴尾</v>
      </c>
      <c r="P33" s="64"/>
      <c r="Q33" s="64"/>
      <c r="R33" s="64"/>
      <c r="S33" s="64" t="str">
        <f>B37</f>
        <v>神戸北</v>
      </c>
      <c r="T33" s="64"/>
      <c r="U33" s="64"/>
      <c r="V33" s="45"/>
      <c r="W33" s="44" t="s">
        <v>2</v>
      </c>
      <c r="X33" s="64"/>
      <c r="Y33" s="64" t="s">
        <v>3</v>
      </c>
      <c r="Z33" s="64"/>
      <c r="AA33" s="64" t="s">
        <v>4</v>
      </c>
      <c r="AB33" s="64"/>
      <c r="AC33" s="64" t="s">
        <v>5</v>
      </c>
      <c r="AD33" s="64"/>
      <c r="AE33" s="68" t="s">
        <v>9</v>
      </c>
      <c r="AF33" s="44"/>
      <c r="AG33" s="68" t="s">
        <v>10</v>
      </c>
      <c r="AH33" s="44"/>
      <c r="AI33" s="64" t="s">
        <v>6</v>
      </c>
      <c r="AJ33" s="68"/>
      <c r="AK33" s="27"/>
      <c r="AL33" s="65" t="s">
        <v>7</v>
      </c>
      <c r="AM33" s="45"/>
      <c r="AN33" s="44" t="s">
        <v>11</v>
      </c>
      <c r="AO33" s="45"/>
    </row>
    <row r="34" spans="2:41" ht="13.5">
      <c r="B34" s="73" t="s">
        <v>27</v>
      </c>
      <c r="C34" s="54"/>
      <c r="D34" s="54"/>
      <c r="E34" s="54"/>
      <c r="F34" s="47"/>
      <c r="G34" s="66"/>
      <c r="H34" s="67"/>
      <c r="I34" s="67"/>
      <c r="J34" s="67"/>
      <c r="K34" s="7" t="str">
        <f>IF(L34&gt;N34,"○",IF(L34&lt;N34,"●","△"))</f>
        <v>○</v>
      </c>
      <c r="L34" s="7">
        <v>17</v>
      </c>
      <c r="M34" s="7" t="s">
        <v>1</v>
      </c>
      <c r="N34" s="7">
        <v>6</v>
      </c>
      <c r="O34" s="22" t="str">
        <f>IF(P34&gt;R34,"○",IF(P34&lt;R34,"●","△"))</f>
        <v>○</v>
      </c>
      <c r="P34" s="10">
        <v>32</v>
      </c>
      <c r="Q34" s="10" t="s">
        <v>1</v>
      </c>
      <c r="R34" s="23">
        <v>13</v>
      </c>
      <c r="S34" s="7" t="str">
        <f>IF(T34&gt;V34,"○",IF(T34&lt;V34,"●","△"))</f>
        <v>○</v>
      </c>
      <c r="T34" s="7">
        <v>37</v>
      </c>
      <c r="U34" s="7" t="s">
        <v>1</v>
      </c>
      <c r="V34" s="14">
        <v>3</v>
      </c>
      <c r="W34" s="46">
        <f>COUNTIF(G34:V34,"○")</f>
        <v>3</v>
      </c>
      <c r="X34" s="54"/>
      <c r="Y34" s="54">
        <f>COUNTIF(G34:V34,"●")</f>
        <v>0</v>
      </c>
      <c r="Z34" s="54"/>
      <c r="AA34" s="54">
        <f>COUNTIF(G34:V34,"△")</f>
        <v>0</v>
      </c>
      <c r="AB34" s="54"/>
      <c r="AC34" s="75">
        <f>W34*2+AA34</f>
        <v>6</v>
      </c>
      <c r="AD34" s="75"/>
      <c r="AE34" s="54">
        <f>L34+P34+T34</f>
        <v>86</v>
      </c>
      <c r="AF34" s="54"/>
      <c r="AG34" s="54">
        <f>N34+R34+V34</f>
        <v>22</v>
      </c>
      <c r="AH34" s="54"/>
      <c r="AI34" s="54">
        <f>AE34-AG34</f>
        <v>64</v>
      </c>
      <c r="AJ34" s="55"/>
      <c r="AK34" s="28">
        <f>AC34*1000+AI34</f>
        <v>6064</v>
      </c>
      <c r="AL34" s="69">
        <f>RANK(AK34,AK$34:AK$37)</f>
        <v>1</v>
      </c>
      <c r="AM34" s="70"/>
      <c r="AN34" s="46" t="str">
        <f>IF(AL34=1,"☆","")</f>
        <v>☆</v>
      </c>
      <c r="AO34" s="47"/>
    </row>
    <row r="35" spans="2:41" ht="13.5">
      <c r="B35" s="58" t="s">
        <v>40</v>
      </c>
      <c r="C35" s="53"/>
      <c r="D35" s="53"/>
      <c r="E35" s="53"/>
      <c r="F35" s="49"/>
      <c r="G35" s="15" t="str">
        <f>IF(H35&gt;J35,"○",IF(H35&lt;J35,"●","△"))</f>
        <v>●</v>
      </c>
      <c r="H35" s="7">
        <f>N34</f>
        <v>6</v>
      </c>
      <c r="I35" s="7" t="s">
        <v>1</v>
      </c>
      <c r="J35" s="7">
        <f>L34</f>
        <v>17</v>
      </c>
      <c r="K35" s="59"/>
      <c r="L35" s="59"/>
      <c r="M35" s="59"/>
      <c r="N35" s="59"/>
      <c r="O35" s="7" t="str">
        <f>IF(P35&gt;R35,"○",IF(P35&lt;R35,"●","△"))</f>
        <v>○</v>
      </c>
      <c r="P35" s="10">
        <v>17</v>
      </c>
      <c r="Q35" s="10" t="s">
        <v>1</v>
      </c>
      <c r="R35" s="12">
        <v>11</v>
      </c>
      <c r="S35" s="5" t="str">
        <f>IF(T35&gt;V35,"○",IF(T35&lt;V35,"●","△"))</f>
        <v>○</v>
      </c>
      <c r="T35" s="3">
        <v>31</v>
      </c>
      <c r="U35" s="3" t="s">
        <v>1</v>
      </c>
      <c r="V35" s="16">
        <v>2</v>
      </c>
      <c r="W35" s="48">
        <f>COUNTIF(G35:V35,"○")</f>
        <v>2</v>
      </c>
      <c r="X35" s="53"/>
      <c r="Y35" s="53">
        <f>COUNTIF(G35:V35,"●")</f>
        <v>1</v>
      </c>
      <c r="Z35" s="53"/>
      <c r="AA35" s="53">
        <f>COUNTIF(G35:V35,"△")</f>
        <v>0</v>
      </c>
      <c r="AB35" s="53"/>
      <c r="AC35" s="57">
        <f>W35*2+AA35</f>
        <v>4</v>
      </c>
      <c r="AD35" s="57"/>
      <c r="AE35" s="53">
        <f>H35+P35+T35</f>
        <v>54</v>
      </c>
      <c r="AF35" s="53"/>
      <c r="AG35" s="53">
        <f>J35+R35+V35</f>
        <v>30</v>
      </c>
      <c r="AH35" s="53"/>
      <c r="AI35" s="53">
        <f>AE35-AG35</f>
        <v>24</v>
      </c>
      <c r="AJ35" s="56"/>
      <c r="AK35" s="25">
        <f>AC35*1000+AI35</f>
        <v>4024</v>
      </c>
      <c r="AL35" s="71">
        <f>RANK(AK35,AK$34:AK$37)</f>
        <v>2</v>
      </c>
      <c r="AM35" s="72"/>
      <c r="AN35" s="48">
        <f>IF(AL35=1,"☆","")</f>
      </c>
      <c r="AO35" s="49"/>
    </row>
    <row r="36" spans="2:41" ht="13.5">
      <c r="B36" s="58" t="s">
        <v>33</v>
      </c>
      <c r="C36" s="53"/>
      <c r="D36" s="53"/>
      <c r="E36" s="53"/>
      <c r="F36" s="49"/>
      <c r="G36" s="17" t="str">
        <f>IF(H36&gt;J36,"○",IF(H36&lt;J36,"●","△"))</f>
        <v>●</v>
      </c>
      <c r="H36" s="3">
        <f>R34</f>
        <v>13</v>
      </c>
      <c r="I36" s="3" t="s">
        <v>1</v>
      </c>
      <c r="J36" s="6">
        <f>P34</f>
        <v>32</v>
      </c>
      <c r="K36" s="3" t="str">
        <f>IF(L36&gt;N36,"○",IF(L36&lt;N36,"●","△"))</f>
        <v>●</v>
      </c>
      <c r="L36" s="3">
        <f>R35</f>
        <v>11</v>
      </c>
      <c r="M36" s="3" t="s">
        <v>1</v>
      </c>
      <c r="N36" s="6">
        <f>P35</f>
        <v>17</v>
      </c>
      <c r="O36" s="60"/>
      <c r="P36" s="60"/>
      <c r="Q36" s="60"/>
      <c r="R36" s="60"/>
      <c r="S36" s="7" t="str">
        <f>IF(T36&gt;V36,"○",IF(T36&lt;V36,"●","△"))</f>
        <v>○</v>
      </c>
      <c r="T36" s="7">
        <v>39</v>
      </c>
      <c r="U36" s="7" t="s">
        <v>54</v>
      </c>
      <c r="V36" s="14">
        <v>1</v>
      </c>
      <c r="W36" s="48">
        <f>COUNTIF(G36:V36,"○")</f>
        <v>1</v>
      </c>
      <c r="X36" s="53"/>
      <c r="Y36" s="53">
        <f>COUNTIF(G36:V36,"●")</f>
        <v>2</v>
      </c>
      <c r="Z36" s="53"/>
      <c r="AA36" s="53">
        <f>COUNTIF(G36:V36,"△")</f>
        <v>0</v>
      </c>
      <c r="AB36" s="53"/>
      <c r="AC36" s="57">
        <f>W36*2+AA36</f>
        <v>2</v>
      </c>
      <c r="AD36" s="57"/>
      <c r="AE36" s="53">
        <f>H36+L36+T36</f>
        <v>63</v>
      </c>
      <c r="AF36" s="53"/>
      <c r="AG36" s="53">
        <f>J36+N36+V36</f>
        <v>50</v>
      </c>
      <c r="AH36" s="53"/>
      <c r="AI36" s="53">
        <f>AE36-AG36</f>
        <v>13</v>
      </c>
      <c r="AJ36" s="56"/>
      <c r="AK36" s="25">
        <f>AC36*1000+AI36</f>
        <v>2013</v>
      </c>
      <c r="AL36" s="71">
        <f>RANK(AK36,AK$34:AK$37)</f>
        <v>3</v>
      </c>
      <c r="AM36" s="72"/>
      <c r="AN36" s="48">
        <f>IF(AL36=1,"☆","")</f>
      </c>
      <c r="AO36" s="49"/>
    </row>
    <row r="37" spans="2:41" ht="14.25" thickBot="1">
      <c r="B37" s="61" t="s">
        <v>69</v>
      </c>
      <c r="C37" s="43"/>
      <c r="D37" s="43"/>
      <c r="E37" s="43"/>
      <c r="F37" s="51"/>
      <c r="G37" s="20" t="str">
        <f>IF(H37&gt;J37,"○",IF(H37&lt;J37,"●","△"))</f>
        <v>●</v>
      </c>
      <c r="H37" s="18">
        <f>V34</f>
        <v>3</v>
      </c>
      <c r="I37" s="18" t="s">
        <v>1</v>
      </c>
      <c r="J37" s="19">
        <f>T34</f>
        <v>37</v>
      </c>
      <c r="K37" s="18" t="str">
        <f>IF(L37&gt;N37,"○",IF(L37&lt;N37,"●","△"))</f>
        <v>●</v>
      </c>
      <c r="L37" s="18">
        <f>V35</f>
        <v>2</v>
      </c>
      <c r="M37" s="18" t="s">
        <v>1</v>
      </c>
      <c r="N37" s="19">
        <f>T35</f>
        <v>31</v>
      </c>
      <c r="O37" s="18" t="str">
        <f>IF(P37&gt;R37,"○",IF(P37&lt;R37,"●","△"))</f>
        <v>●</v>
      </c>
      <c r="P37" s="8">
        <f>V36</f>
        <v>1</v>
      </c>
      <c r="Q37" s="8" t="s">
        <v>1</v>
      </c>
      <c r="R37" s="13">
        <f>T36</f>
        <v>39</v>
      </c>
      <c r="S37" s="62"/>
      <c r="T37" s="62"/>
      <c r="U37" s="62"/>
      <c r="V37" s="63"/>
      <c r="W37" s="50">
        <f>COUNTIF(G37:V37,"○")</f>
        <v>0</v>
      </c>
      <c r="X37" s="43"/>
      <c r="Y37" s="43">
        <f>COUNTIF(G37:V37,"●")</f>
        <v>3</v>
      </c>
      <c r="Z37" s="43"/>
      <c r="AA37" s="43">
        <f>COUNTIF(G37:V37,"△")</f>
        <v>0</v>
      </c>
      <c r="AB37" s="43"/>
      <c r="AC37" s="52">
        <f>W37*2+AA37</f>
        <v>0</v>
      </c>
      <c r="AD37" s="52"/>
      <c r="AE37" s="43">
        <f>H37+L37+P37</f>
        <v>6</v>
      </c>
      <c r="AF37" s="43"/>
      <c r="AG37" s="43">
        <f>J37+N37+R37</f>
        <v>107</v>
      </c>
      <c r="AH37" s="43"/>
      <c r="AI37" s="43">
        <f>AE37-AG37</f>
        <v>-101</v>
      </c>
      <c r="AJ37" s="74"/>
      <c r="AK37" s="26">
        <f>AC37*1000+AI37</f>
        <v>-101</v>
      </c>
      <c r="AL37" s="76">
        <f>RANK(AK37,AK$34:AK$37)</f>
        <v>4</v>
      </c>
      <c r="AM37" s="77"/>
      <c r="AN37" s="50">
        <f>IF(AL37=1,"☆","")</f>
      </c>
      <c r="AO37" s="51"/>
    </row>
    <row r="38" ht="14.25" thickBot="1"/>
    <row r="39" spans="2:41" ht="14.25" thickBot="1">
      <c r="B39" s="65" t="s">
        <v>16</v>
      </c>
      <c r="C39" s="64"/>
      <c r="D39" s="64"/>
      <c r="E39" s="64"/>
      <c r="F39" s="45"/>
      <c r="G39" s="65" t="str">
        <f>B40</f>
        <v>育英</v>
      </c>
      <c r="H39" s="64"/>
      <c r="I39" s="64"/>
      <c r="J39" s="64"/>
      <c r="K39" s="64" t="str">
        <f>B41</f>
        <v>加古川南</v>
      </c>
      <c r="L39" s="64"/>
      <c r="M39" s="64"/>
      <c r="N39" s="64"/>
      <c r="O39" s="64" t="str">
        <f>B42</f>
        <v>県尼崎</v>
      </c>
      <c r="P39" s="64"/>
      <c r="Q39" s="64"/>
      <c r="R39" s="64"/>
      <c r="S39" s="64" t="str">
        <f>B43</f>
        <v>須磨学園</v>
      </c>
      <c r="T39" s="64"/>
      <c r="U39" s="64"/>
      <c r="V39" s="45"/>
      <c r="W39" s="44" t="s">
        <v>2</v>
      </c>
      <c r="X39" s="64"/>
      <c r="Y39" s="64" t="s">
        <v>3</v>
      </c>
      <c r="Z39" s="64"/>
      <c r="AA39" s="64" t="s">
        <v>4</v>
      </c>
      <c r="AB39" s="64"/>
      <c r="AC39" s="64" t="s">
        <v>5</v>
      </c>
      <c r="AD39" s="64"/>
      <c r="AE39" s="68" t="s">
        <v>9</v>
      </c>
      <c r="AF39" s="44"/>
      <c r="AG39" s="68" t="s">
        <v>10</v>
      </c>
      <c r="AH39" s="44"/>
      <c r="AI39" s="64" t="s">
        <v>6</v>
      </c>
      <c r="AJ39" s="68"/>
      <c r="AK39" s="27"/>
      <c r="AL39" s="65" t="s">
        <v>7</v>
      </c>
      <c r="AM39" s="45"/>
      <c r="AN39" s="44" t="s">
        <v>11</v>
      </c>
      <c r="AO39" s="45"/>
    </row>
    <row r="40" spans="2:41" ht="13.5">
      <c r="B40" s="73" t="s">
        <v>76</v>
      </c>
      <c r="C40" s="54"/>
      <c r="D40" s="54"/>
      <c r="E40" s="54"/>
      <c r="F40" s="47"/>
      <c r="G40" s="66"/>
      <c r="H40" s="67"/>
      <c r="I40" s="67"/>
      <c r="J40" s="67"/>
      <c r="K40" s="7" t="str">
        <f>IF(L40&gt;N40,"○",IF(L40&lt;N40,"●","△"))</f>
        <v>○</v>
      </c>
      <c r="L40" s="7">
        <v>41</v>
      </c>
      <c r="M40" s="7" t="s">
        <v>1</v>
      </c>
      <c r="N40" s="7">
        <v>14</v>
      </c>
      <c r="O40" s="22" t="str">
        <f>IF(P40&gt;R40,"○",IF(P40&lt;R40,"●","△"))</f>
        <v>○</v>
      </c>
      <c r="P40" s="10">
        <v>30</v>
      </c>
      <c r="Q40" s="10" t="s">
        <v>1</v>
      </c>
      <c r="R40" s="23">
        <v>5</v>
      </c>
      <c r="S40" s="7" t="str">
        <f>IF(T40&gt;V40,"○",IF(T40&lt;V40,"●","△"))</f>
        <v>○</v>
      </c>
      <c r="T40" s="7">
        <v>34</v>
      </c>
      <c r="U40" s="7" t="s">
        <v>1</v>
      </c>
      <c r="V40" s="14">
        <v>7</v>
      </c>
      <c r="W40" s="46">
        <f>COUNTIF(G40:V40,"○")</f>
        <v>3</v>
      </c>
      <c r="X40" s="54"/>
      <c r="Y40" s="54">
        <f>COUNTIF(G40:V40,"●")</f>
        <v>0</v>
      </c>
      <c r="Z40" s="54"/>
      <c r="AA40" s="54">
        <f>COUNTIF(G40:V40,"△")</f>
        <v>0</v>
      </c>
      <c r="AB40" s="54"/>
      <c r="AC40" s="75">
        <f>W40*2+AA40</f>
        <v>6</v>
      </c>
      <c r="AD40" s="75"/>
      <c r="AE40" s="54">
        <f>L40+P40+T40</f>
        <v>105</v>
      </c>
      <c r="AF40" s="54"/>
      <c r="AG40" s="54">
        <f>N40+R40+V40</f>
        <v>26</v>
      </c>
      <c r="AH40" s="54"/>
      <c r="AI40" s="54">
        <f>AE40-AG40</f>
        <v>79</v>
      </c>
      <c r="AJ40" s="55"/>
      <c r="AK40" s="28">
        <f>AC40*1000+AI40</f>
        <v>6079</v>
      </c>
      <c r="AL40" s="69">
        <f>RANK(AK40,AK$40:AK$43)</f>
        <v>1</v>
      </c>
      <c r="AM40" s="70"/>
      <c r="AN40" s="46" t="str">
        <f>IF(AL40=1,"☆","")</f>
        <v>☆</v>
      </c>
      <c r="AO40" s="47"/>
    </row>
    <row r="41" spans="2:41" ht="13.5">
      <c r="B41" s="58" t="s">
        <v>30</v>
      </c>
      <c r="C41" s="53"/>
      <c r="D41" s="53"/>
      <c r="E41" s="53"/>
      <c r="F41" s="49"/>
      <c r="G41" s="15" t="str">
        <f>IF(H41&gt;J41,"○",IF(H41&lt;J41,"●","△"))</f>
        <v>●</v>
      </c>
      <c r="H41" s="7">
        <f>N40</f>
        <v>14</v>
      </c>
      <c r="I41" s="7" t="s">
        <v>1</v>
      </c>
      <c r="J41" s="7">
        <f>L40</f>
        <v>41</v>
      </c>
      <c r="K41" s="59"/>
      <c r="L41" s="59"/>
      <c r="M41" s="59"/>
      <c r="N41" s="59"/>
      <c r="O41" s="7" t="str">
        <f>IF(P41&gt;R41,"○",IF(P41&lt;R41,"●","△"))</f>
        <v>○</v>
      </c>
      <c r="P41" s="10">
        <v>27</v>
      </c>
      <c r="Q41" s="10" t="s">
        <v>1</v>
      </c>
      <c r="R41" s="12">
        <v>11</v>
      </c>
      <c r="S41" s="5" t="str">
        <f>IF(T41&gt;V41,"○",IF(T41&lt;V41,"●","△"))</f>
        <v>○</v>
      </c>
      <c r="T41" s="3">
        <v>29</v>
      </c>
      <c r="U41" s="3" t="s">
        <v>1</v>
      </c>
      <c r="V41" s="16">
        <v>17</v>
      </c>
      <c r="W41" s="48">
        <f>COUNTIF(G41:V41,"○")</f>
        <v>2</v>
      </c>
      <c r="X41" s="53"/>
      <c r="Y41" s="53">
        <f>COUNTIF(G41:V41,"●")</f>
        <v>1</v>
      </c>
      <c r="Z41" s="53"/>
      <c r="AA41" s="53">
        <f>COUNTIF(G41:V41,"△")</f>
        <v>0</v>
      </c>
      <c r="AB41" s="53"/>
      <c r="AC41" s="57">
        <f>W41*2+AA41</f>
        <v>4</v>
      </c>
      <c r="AD41" s="57"/>
      <c r="AE41" s="53">
        <f>H41+P41+T41</f>
        <v>70</v>
      </c>
      <c r="AF41" s="53"/>
      <c r="AG41" s="53">
        <f>J41+R41+V41</f>
        <v>69</v>
      </c>
      <c r="AH41" s="53"/>
      <c r="AI41" s="53">
        <f>AE41-AG41</f>
        <v>1</v>
      </c>
      <c r="AJ41" s="56"/>
      <c r="AK41" s="25">
        <f>AC41*1000+AI41</f>
        <v>4001</v>
      </c>
      <c r="AL41" s="71">
        <f>RANK(AK41,AK$40:AK$43)</f>
        <v>2</v>
      </c>
      <c r="AM41" s="72"/>
      <c r="AN41" s="48">
        <f>IF(AL41=1,"☆","")</f>
      </c>
      <c r="AO41" s="49"/>
    </row>
    <row r="42" spans="2:41" ht="13.5">
      <c r="B42" s="58" t="s">
        <v>24</v>
      </c>
      <c r="C42" s="53"/>
      <c r="D42" s="53"/>
      <c r="E42" s="53"/>
      <c r="F42" s="49"/>
      <c r="G42" s="17" t="str">
        <f>IF(H42&gt;J42,"○",IF(H42&lt;J42,"●","△"))</f>
        <v>●</v>
      </c>
      <c r="H42" s="3">
        <f>R40</f>
        <v>5</v>
      </c>
      <c r="I42" s="3" t="s">
        <v>1</v>
      </c>
      <c r="J42" s="6">
        <f>P40</f>
        <v>30</v>
      </c>
      <c r="K42" s="3" t="str">
        <f>IF(L42&gt;N42,"○",IF(L42&lt;N42,"●","△"))</f>
        <v>●</v>
      </c>
      <c r="L42" s="3">
        <f>R41</f>
        <v>11</v>
      </c>
      <c r="M42" s="3" t="s">
        <v>1</v>
      </c>
      <c r="N42" s="6">
        <f>P41</f>
        <v>27</v>
      </c>
      <c r="O42" s="60"/>
      <c r="P42" s="60"/>
      <c r="Q42" s="60"/>
      <c r="R42" s="60"/>
      <c r="S42" s="7" t="str">
        <f>IF(T42&gt;V42,"○",IF(T42&lt;V42,"●","△"))</f>
        <v>●</v>
      </c>
      <c r="T42" s="7">
        <v>8</v>
      </c>
      <c r="U42" s="7" t="s">
        <v>1</v>
      </c>
      <c r="V42" s="14">
        <v>20</v>
      </c>
      <c r="W42" s="48">
        <f>COUNTIF(G42:V42,"○")</f>
        <v>0</v>
      </c>
      <c r="X42" s="53"/>
      <c r="Y42" s="53">
        <f>COUNTIF(G42:V42,"●")</f>
        <v>3</v>
      </c>
      <c r="Z42" s="53"/>
      <c r="AA42" s="53">
        <f>COUNTIF(G42:V42,"△")</f>
        <v>0</v>
      </c>
      <c r="AB42" s="53"/>
      <c r="AC42" s="57">
        <f>W42*2+AA42</f>
        <v>0</v>
      </c>
      <c r="AD42" s="57"/>
      <c r="AE42" s="53">
        <f>H42+L42+T42</f>
        <v>24</v>
      </c>
      <c r="AF42" s="53"/>
      <c r="AG42" s="53">
        <f>J42+N42+V42</f>
        <v>77</v>
      </c>
      <c r="AH42" s="53"/>
      <c r="AI42" s="53">
        <f>AE42-AG42</f>
        <v>-53</v>
      </c>
      <c r="AJ42" s="56"/>
      <c r="AK42" s="25">
        <f>AC42*1000+AI42</f>
        <v>-53</v>
      </c>
      <c r="AL42" s="71">
        <f>RANK(AK42,AK$40:AK$43)</f>
        <v>4</v>
      </c>
      <c r="AM42" s="72"/>
      <c r="AN42" s="48">
        <f>IF(AL42=1,"☆","")</f>
      </c>
      <c r="AO42" s="49"/>
    </row>
    <row r="43" spans="2:41" ht="14.25" thickBot="1">
      <c r="B43" s="61" t="s">
        <v>57</v>
      </c>
      <c r="C43" s="43"/>
      <c r="D43" s="43"/>
      <c r="E43" s="43"/>
      <c r="F43" s="51"/>
      <c r="G43" s="20" t="str">
        <f>IF(H43&gt;J43,"○",IF(H43&lt;J43,"●","△"))</f>
        <v>●</v>
      </c>
      <c r="H43" s="18">
        <f>V40</f>
        <v>7</v>
      </c>
      <c r="I43" s="18" t="s">
        <v>1</v>
      </c>
      <c r="J43" s="19">
        <f>T40</f>
        <v>34</v>
      </c>
      <c r="K43" s="18" t="str">
        <f>IF(L43&gt;N43,"○",IF(L43&lt;N43,"●","△"))</f>
        <v>●</v>
      </c>
      <c r="L43" s="18">
        <f>V41</f>
        <v>17</v>
      </c>
      <c r="M43" s="18" t="s">
        <v>1</v>
      </c>
      <c r="N43" s="19">
        <f>T41</f>
        <v>29</v>
      </c>
      <c r="O43" s="18" t="str">
        <f>IF(P43&gt;R43,"○",IF(P43&lt;R43,"●","△"))</f>
        <v>○</v>
      </c>
      <c r="P43" s="8">
        <f>V42</f>
        <v>20</v>
      </c>
      <c r="Q43" s="8" t="s">
        <v>1</v>
      </c>
      <c r="R43" s="13">
        <f>T42</f>
        <v>8</v>
      </c>
      <c r="S43" s="62"/>
      <c r="T43" s="62"/>
      <c r="U43" s="62"/>
      <c r="V43" s="63"/>
      <c r="W43" s="50">
        <f>COUNTIF(G43:V43,"○")</f>
        <v>1</v>
      </c>
      <c r="X43" s="43"/>
      <c r="Y43" s="43">
        <f>COUNTIF(G43:V43,"●")</f>
        <v>2</v>
      </c>
      <c r="Z43" s="43"/>
      <c r="AA43" s="43">
        <f>COUNTIF(G43:V43,"△")</f>
        <v>0</v>
      </c>
      <c r="AB43" s="43"/>
      <c r="AC43" s="52">
        <f>W43*2+AA43</f>
        <v>2</v>
      </c>
      <c r="AD43" s="52"/>
      <c r="AE43" s="43">
        <f>H43+L43+P43</f>
        <v>44</v>
      </c>
      <c r="AF43" s="43"/>
      <c r="AG43" s="43">
        <f>J43+N43+R43</f>
        <v>71</v>
      </c>
      <c r="AH43" s="43"/>
      <c r="AI43" s="43">
        <f>AE43-AG43</f>
        <v>-27</v>
      </c>
      <c r="AJ43" s="74"/>
      <c r="AK43" s="26">
        <f>AC43*1000+AI43</f>
        <v>1973</v>
      </c>
      <c r="AL43" s="76">
        <f>RANK(AK43,AK$40:AK$43)</f>
        <v>3</v>
      </c>
      <c r="AM43" s="77"/>
      <c r="AN43" s="50">
        <f>IF(AL43=1,"☆","")</f>
      </c>
      <c r="AO43" s="51"/>
    </row>
    <row r="44" ht="14.25" thickBot="1"/>
    <row r="45" spans="2:41" ht="14.25" thickBot="1">
      <c r="B45" s="65" t="s">
        <v>17</v>
      </c>
      <c r="C45" s="64"/>
      <c r="D45" s="64"/>
      <c r="E45" s="64"/>
      <c r="F45" s="45"/>
      <c r="G45" s="65" t="str">
        <f>B46</f>
        <v>川西北陵</v>
      </c>
      <c r="H45" s="64"/>
      <c r="I45" s="64"/>
      <c r="J45" s="64"/>
      <c r="K45" s="64" t="str">
        <f>B47</f>
        <v>神港学園</v>
      </c>
      <c r="L45" s="64"/>
      <c r="M45" s="64"/>
      <c r="N45" s="64"/>
      <c r="O45" s="64" t="str">
        <f>B48</f>
        <v>加古川北</v>
      </c>
      <c r="P45" s="64"/>
      <c r="Q45" s="64"/>
      <c r="R45" s="64"/>
      <c r="S45" s="64" t="str">
        <f>B49</f>
        <v>舞子</v>
      </c>
      <c r="T45" s="64"/>
      <c r="U45" s="64"/>
      <c r="V45" s="45"/>
      <c r="W45" s="44" t="s">
        <v>2</v>
      </c>
      <c r="X45" s="64"/>
      <c r="Y45" s="64" t="s">
        <v>3</v>
      </c>
      <c r="Z45" s="64"/>
      <c r="AA45" s="64" t="s">
        <v>4</v>
      </c>
      <c r="AB45" s="64"/>
      <c r="AC45" s="64" t="s">
        <v>5</v>
      </c>
      <c r="AD45" s="64"/>
      <c r="AE45" s="68" t="s">
        <v>9</v>
      </c>
      <c r="AF45" s="44"/>
      <c r="AG45" s="68" t="s">
        <v>10</v>
      </c>
      <c r="AH45" s="44"/>
      <c r="AI45" s="64" t="s">
        <v>6</v>
      </c>
      <c r="AJ45" s="68"/>
      <c r="AK45" s="27"/>
      <c r="AL45" s="65" t="s">
        <v>7</v>
      </c>
      <c r="AM45" s="45"/>
      <c r="AN45" s="44" t="s">
        <v>11</v>
      </c>
      <c r="AO45" s="45"/>
    </row>
    <row r="46" spans="2:41" ht="13.5">
      <c r="B46" s="73" t="s">
        <v>68</v>
      </c>
      <c r="C46" s="54"/>
      <c r="D46" s="54"/>
      <c r="E46" s="54"/>
      <c r="F46" s="47"/>
      <c r="G46" s="66"/>
      <c r="H46" s="67"/>
      <c r="I46" s="67"/>
      <c r="J46" s="67"/>
      <c r="K46" s="7" t="str">
        <f>IF(L46&gt;N46,"○",IF(L46&lt;N46,"●","△"))</f>
        <v>●</v>
      </c>
      <c r="L46" s="7">
        <v>11</v>
      </c>
      <c r="M46" s="7" t="s">
        <v>1</v>
      </c>
      <c r="N46" s="7">
        <v>17</v>
      </c>
      <c r="O46" s="22" t="str">
        <f>IF(P46&gt;R46,"○",IF(P46&lt;R46,"●","△"))</f>
        <v>△</v>
      </c>
      <c r="P46" s="10">
        <v>12</v>
      </c>
      <c r="Q46" s="10" t="s">
        <v>1</v>
      </c>
      <c r="R46" s="23">
        <v>12</v>
      </c>
      <c r="S46" s="7" t="str">
        <f>IF(T46&gt;V46,"○",IF(T46&lt;V46,"●","△"))</f>
        <v>●</v>
      </c>
      <c r="T46" s="7">
        <v>12</v>
      </c>
      <c r="U46" s="7" t="s">
        <v>1</v>
      </c>
      <c r="V46" s="14">
        <v>15</v>
      </c>
      <c r="W46" s="46">
        <f>COUNTIF(G46:V46,"○")</f>
        <v>0</v>
      </c>
      <c r="X46" s="54"/>
      <c r="Y46" s="54">
        <f>COUNTIF(G46:V46,"●")</f>
        <v>2</v>
      </c>
      <c r="Z46" s="54"/>
      <c r="AA46" s="54">
        <f>COUNTIF(G46:V46,"△")</f>
        <v>1</v>
      </c>
      <c r="AB46" s="54"/>
      <c r="AC46" s="75">
        <f>W46*2+AA46</f>
        <v>1</v>
      </c>
      <c r="AD46" s="75"/>
      <c r="AE46" s="54">
        <f>L46+P46+T46</f>
        <v>35</v>
      </c>
      <c r="AF46" s="54"/>
      <c r="AG46" s="54">
        <f>N46+R46+V46</f>
        <v>44</v>
      </c>
      <c r="AH46" s="54"/>
      <c r="AI46" s="54">
        <f>AE46-AG46</f>
        <v>-9</v>
      </c>
      <c r="AJ46" s="55"/>
      <c r="AK46" s="28">
        <f>AC46*1000+AI46</f>
        <v>991</v>
      </c>
      <c r="AL46" s="69">
        <f>RANK(AK46,AK$46:AK$49)</f>
        <v>3</v>
      </c>
      <c r="AM46" s="70"/>
      <c r="AN46" s="46">
        <f>IF(AL46=1,"☆","")</f>
      </c>
      <c r="AO46" s="47"/>
    </row>
    <row r="47" spans="2:41" ht="13.5">
      <c r="B47" s="58" t="s">
        <v>46</v>
      </c>
      <c r="C47" s="53"/>
      <c r="D47" s="53"/>
      <c r="E47" s="53"/>
      <c r="F47" s="49"/>
      <c r="G47" s="15" t="str">
        <f>IF(H47&gt;J47,"○",IF(H47&lt;J47,"●","△"))</f>
        <v>○</v>
      </c>
      <c r="H47" s="7">
        <f>N46</f>
        <v>17</v>
      </c>
      <c r="I47" s="7" t="s">
        <v>1</v>
      </c>
      <c r="J47" s="7">
        <f>L46</f>
        <v>11</v>
      </c>
      <c r="K47" s="59"/>
      <c r="L47" s="59"/>
      <c r="M47" s="59"/>
      <c r="N47" s="59"/>
      <c r="O47" s="7" t="str">
        <f>IF(P47&gt;R47,"○",IF(P47&lt;R47,"●","△"))</f>
        <v>○</v>
      </c>
      <c r="P47" s="10">
        <v>17</v>
      </c>
      <c r="Q47" s="10" t="s">
        <v>1</v>
      </c>
      <c r="R47" s="12">
        <v>15</v>
      </c>
      <c r="S47" s="5" t="str">
        <f>IF(T47&gt;V47,"○",IF(T47&lt;V47,"●","△"))</f>
        <v>○</v>
      </c>
      <c r="T47" s="3">
        <v>33</v>
      </c>
      <c r="U47" s="3" t="s">
        <v>1</v>
      </c>
      <c r="V47" s="16">
        <v>7</v>
      </c>
      <c r="W47" s="48">
        <f>COUNTIF(G47:V47,"○")</f>
        <v>3</v>
      </c>
      <c r="X47" s="53"/>
      <c r="Y47" s="53">
        <f>COUNTIF(G47:V47,"●")</f>
        <v>0</v>
      </c>
      <c r="Z47" s="53"/>
      <c r="AA47" s="53">
        <f>COUNTIF(G47:V47,"△")</f>
        <v>0</v>
      </c>
      <c r="AB47" s="53"/>
      <c r="AC47" s="57">
        <f>W47*2+AA47</f>
        <v>6</v>
      </c>
      <c r="AD47" s="57"/>
      <c r="AE47" s="53">
        <f>H47+P47+T47</f>
        <v>67</v>
      </c>
      <c r="AF47" s="53"/>
      <c r="AG47" s="53">
        <f>J47+R47+V47</f>
        <v>33</v>
      </c>
      <c r="AH47" s="53"/>
      <c r="AI47" s="53">
        <f>AE47-AG47</f>
        <v>34</v>
      </c>
      <c r="AJ47" s="56"/>
      <c r="AK47" s="25">
        <f>AC47*1000+AI47</f>
        <v>6034</v>
      </c>
      <c r="AL47" s="71">
        <f>RANK(AK47,AK$46:AK$49)</f>
        <v>1</v>
      </c>
      <c r="AM47" s="72"/>
      <c r="AN47" s="48" t="str">
        <f>IF(AL47=1,"☆","")</f>
        <v>☆</v>
      </c>
      <c r="AO47" s="49"/>
    </row>
    <row r="48" spans="2:41" ht="13.5">
      <c r="B48" s="58" t="s">
        <v>23</v>
      </c>
      <c r="C48" s="53"/>
      <c r="D48" s="53"/>
      <c r="E48" s="53"/>
      <c r="F48" s="49"/>
      <c r="G48" s="17" t="str">
        <f>IF(H48&gt;J48,"○",IF(H48&lt;J48,"●","△"))</f>
        <v>△</v>
      </c>
      <c r="H48" s="3">
        <f>R46</f>
        <v>12</v>
      </c>
      <c r="I48" s="3" t="s">
        <v>1</v>
      </c>
      <c r="J48" s="6">
        <f>P46</f>
        <v>12</v>
      </c>
      <c r="K48" s="3" t="str">
        <f>IF(L48&gt;N48,"○",IF(L48&lt;N48,"●","△"))</f>
        <v>●</v>
      </c>
      <c r="L48" s="3">
        <f>R47</f>
        <v>15</v>
      </c>
      <c r="M48" s="3" t="s">
        <v>1</v>
      </c>
      <c r="N48" s="6">
        <f>P47</f>
        <v>17</v>
      </c>
      <c r="O48" s="60"/>
      <c r="P48" s="60"/>
      <c r="Q48" s="60"/>
      <c r="R48" s="60"/>
      <c r="S48" s="7" t="str">
        <f>IF(T48&gt;V48,"○",IF(T48&lt;V48,"●","△"))</f>
        <v>●</v>
      </c>
      <c r="T48" s="7">
        <v>13</v>
      </c>
      <c r="U48" s="7" t="s">
        <v>1</v>
      </c>
      <c r="V48" s="14">
        <v>20</v>
      </c>
      <c r="W48" s="48">
        <f>COUNTIF(G48:V48,"○")</f>
        <v>0</v>
      </c>
      <c r="X48" s="53"/>
      <c r="Y48" s="53">
        <f>COUNTIF(G48:V48,"●")</f>
        <v>2</v>
      </c>
      <c r="Z48" s="53"/>
      <c r="AA48" s="53">
        <f>COUNTIF(G48:V48,"△")</f>
        <v>1</v>
      </c>
      <c r="AB48" s="53"/>
      <c r="AC48" s="57">
        <f>W48*2+AA48</f>
        <v>1</v>
      </c>
      <c r="AD48" s="57"/>
      <c r="AE48" s="53">
        <f>H48+L48+T48</f>
        <v>40</v>
      </c>
      <c r="AF48" s="53"/>
      <c r="AG48" s="53">
        <f>J48+N48+V48</f>
        <v>49</v>
      </c>
      <c r="AH48" s="53"/>
      <c r="AI48" s="53">
        <f>AE48-AG48</f>
        <v>-9</v>
      </c>
      <c r="AJ48" s="56"/>
      <c r="AK48" s="25">
        <f>AC48*1000+AI48</f>
        <v>991</v>
      </c>
      <c r="AL48" s="71">
        <f>RANK(AK48,AK$46:AK$49)</f>
        <v>3</v>
      </c>
      <c r="AM48" s="72"/>
      <c r="AN48" s="48">
        <f>IF(AL48=1,"☆","")</f>
      </c>
      <c r="AO48" s="49"/>
    </row>
    <row r="49" spans="2:41" ht="14.25" thickBot="1">
      <c r="B49" s="61" t="s">
        <v>32</v>
      </c>
      <c r="C49" s="43"/>
      <c r="D49" s="43"/>
      <c r="E49" s="43"/>
      <c r="F49" s="51"/>
      <c r="G49" s="20" t="str">
        <f>IF(H49&gt;J49,"○",IF(H49&lt;J49,"●","△"))</f>
        <v>○</v>
      </c>
      <c r="H49" s="18">
        <f>V46</f>
        <v>15</v>
      </c>
      <c r="I49" s="18" t="s">
        <v>1</v>
      </c>
      <c r="J49" s="19">
        <f>T46</f>
        <v>12</v>
      </c>
      <c r="K49" s="18" t="str">
        <f>IF(L49&gt;N49,"○",IF(L49&lt;N49,"●","△"))</f>
        <v>●</v>
      </c>
      <c r="L49" s="18">
        <f>V47</f>
        <v>7</v>
      </c>
      <c r="M49" s="18" t="s">
        <v>1</v>
      </c>
      <c r="N49" s="19">
        <f>T47</f>
        <v>33</v>
      </c>
      <c r="O49" s="18" t="str">
        <f>IF(P49&gt;R49,"○",IF(P49&lt;R49,"●","△"))</f>
        <v>○</v>
      </c>
      <c r="P49" s="8">
        <f>V48</f>
        <v>20</v>
      </c>
      <c r="Q49" s="8" t="s">
        <v>1</v>
      </c>
      <c r="R49" s="13">
        <f>T48</f>
        <v>13</v>
      </c>
      <c r="S49" s="62"/>
      <c r="T49" s="62"/>
      <c r="U49" s="62"/>
      <c r="V49" s="63"/>
      <c r="W49" s="50">
        <f>COUNTIF(G49:V49,"○")</f>
        <v>2</v>
      </c>
      <c r="X49" s="43"/>
      <c r="Y49" s="43">
        <f>COUNTIF(G49:V49,"●")</f>
        <v>1</v>
      </c>
      <c r="Z49" s="43"/>
      <c r="AA49" s="43">
        <f>COUNTIF(G49:V49,"△")</f>
        <v>0</v>
      </c>
      <c r="AB49" s="43"/>
      <c r="AC49" s="52">
        <f>W49*2+AA49</f>
        <v>4</v>
      </c>
      <c r="AD49" s="52"/>
      <c r="AE49" s="43">
        <f>H49+L49+P49</f>
        <v>42</v>
      </c>
      <c r="AF49" s="43"/>
      <c r="AG49" s="43">
        <f>J49+N49+R49</f>
        <v>58</v>
      </c>
      <c r="AH49" s="43"/>
      <c r="AI49" s="43">
        <f>AE49-AG49</f>
        <v>-16</v>
      </c>
      <c r="AJ49" s="74"/>
      <c r="AK49" s="26">
        <f>AC49*1000+AI49</f>
        <v>3984</v>
      </c>
      <c r="AL49" s="76">
        <f>RANK(AK49,AK$46:AK$49)</f>
        <v>2</v>
      </c>
      <c r="AM49" s="77"/>
      <c r="AN49" s="50">
        <f>IF(AL49=1,"☆","")</f>
      </c>
      <c r="AO49" s="51"/>
    </row>
    <row r="50" ht="14.25" thickBot="1"/>
    <row r="51" spans="2:41" ht="14.25" thickBot="1">
      <c r="B51" s="65" t="s">
        <v>18</v>
      </c>
      <c r="C51" s="64"/>
      <c r="D51" s="64"/>
      <c r="E51" s="64"/>
      <c r="F51" s="45"/>
      <c r="G51" s="65" t="str">
        <f>B52</f>
        <v>明石清水</v>
      </c>
      <c r="H51" s="64"/>
      <c r="I51" s="64"/>
      <c r="J51" s="64"/>
      <c r="K51" s="64" t="str">
        <f>B53</f>
        <v>報徳学園</v>
      </c>
      <c r="L51" s="64"/>
      <c r="M51" s="64"/>
      <c r="N51" s="64"/>
      <c r="O51" s="64" t="str">
        <f>B54</f>
        <v>六甲アイランド</v>
      </c>
      <c r="P51" s="64"/>
      <c r="Q51" s="64"/>
      <c r="R51" s="64"/>
      <c r="S51" s="64" t="str">
        <f>B55</f>
        <v>伊丹北</v>
      </c>
      <c r="T51" s="64"/>
      <c r="U51" s="64"/>
      <c r="V51" s="45"/>
      <c r="W51" s="44" t="s">
        <v>2</v>
      </c>
      <c r="X51" s="64"/>
      <c r="Y51" s="64" t="s">
        <v>3</v>
      </c>
      <c r="Z51" s="64"/>
      <c r="AA51" s="64" t="s">
        <v>4</v>
      </c>
      <c r="AB51" s="64"/>
      <c r="AC51" s="64" t="s">
        <v>5</v>
      </c>
      <c r="AD51" s="64"/>
      <c r="AE51" s="68" t="s">
        <v>9</v>
      </c>
      <c r="AF51" s="44"/>
      <c r="AG51" s="68" t="s">
        <v>10</v>
      </c>
      <c r="AH51" s="44"/>
      <c r="AI51" s="64" t="s">
        <v>6</v>
      </c>
      <c r="AJ51" s="68"/>
      <c r="AK51" s="27"/>
      <c r="AL51" s="65" t="s">
        <v>7</v>
      </c>
      <c r="AM51" s="45"/>
      <c r="AN51" s="44" t="s">
        <v>11</v>
      </c>
      <c r="AO51" s="45"/>
    </row>
    <row r="52" spans="2:41" ht="13.5">
      <c r="B52" s="73" t="s">
        <v>79</v>
      </c>
      <c r="C52" s="54"/>
      <c r="D52" s="54"/>
      <c r="E52" s="54"/>
      <c r="F52" s="47"/>
      <c r="G52" s="66"/>
      <c r="H52" s="67"/>
      <c r="I52" s="67"/>
      <c r="J52" s="67"/>
      <c r="K52" s="7" t="str">
        <f>IF(L52&gt;N52,"○",IF(L52&lt;N52,"●","△"))</f>
        <v>○</v>
      </c>
      <c r="L52" s="7">
        <v>20</v>
      </c>
      <c r="M52" s="7" t="s">
        <v>1</v>
      </c>
      <c r="N52" s="7">
        <v>12</v>
      </c>
      <c r="O52" s="22" t="str">
        <f>IF(P52&gt;R52,"○",IF(P52&lt;R52,"●","△"))</f>
        <v>○</v>
      </c>
      <c r="P52" s="10">
        <v>22</v>
      </c>
      <c r="Q52" s="10" t="s">
        <v>1</v>
      </c>
      <c r="R52" s="23">
        <v>10</v>
      </c>
      <c r="S52" s="7" t="str">
        <f>IF(T52&gt;V52,"○",IF(T52&lt;V52,"●","△"))</f>
        <v>○</v>
      </c>
      <c r="T52" s="7">
        <v>28</v>
      </c>
      <c r="U52" s="7" t="s">
        <v>1</v>
      </c>
      <c r="V52" s="14">
        <v>1</v>
      </c>
      <c r="W52" s="46">
        <f>COUNTIF(G52:V52,"○")</f>
        <v>3</v>
      </c>
      <c r="X52" s="54"/>
      <c r="Y52" s="54">
        <f>COUNTIF(G52:V52,"●")</f>
        <v>0</v>
      </c>
      <c r="Z52" s="54"/>
      <c r="AA52" s="54">
        <f>COUNTIF(G52:V52,"△")</f>
        <v>0</v>
      </c>
      <c r="AB52" s="54"/>
      <c r="AC52" s="75">
        <f>W52*2+AA52</f>
        <v>6</v>
      </c>
      <c r="AD52" s="75"/>
      <c r="AE52" s="54">
        <f>L52+P52+T52</f>
        <v>70</v>
      </c>
      <c r="AF52" s="54"/>
      <c r="AG52" s="54">
        <f>N52+R52+V52</f>
        <v>23</v>
      </c>
      <c r="AH52" s="54"/>
      <c r="AI52" s="54">
        <f>AE52-AG52</f>
        <v>47</v>
      </c>
      <c r="AJ52" s="55"/>
      <c r="AK52" s="28">
        <f>AC52*1000+AI52</f>
        <v>6047</v>
      </c>
      <c r="AL52" s="69">
        <f>RANK(AK52,AK$52:AK$55)</f>
        <v>1</v>
      </c>
      <c r="AM52" s="70"/>
      <c r="AN52" s="46" t="str">
        <f>IF(AL52=1,"☆","")</f>
        <v>☆</v>
      </c>
      <c r="AO52" s="47"/>
    </row>
    <row r="53" spans="2:41" ht="13.5">
      <c r="B53" s="58" t="s">
        <v>28</v>
      </c>
      <c r="C53" s="53"/>
      <c r="D53" s="53"/>
      <c r="E53" s="53"/>
      <c r="F53" s="49"/>
      <c r="G53" s="15" t="str">
        <f>IF(H53&gt;J53,"○",IF(H53&lt;J53,"●","△"))</f>
        <v>●</v>
      </c>
      <c r="H53" s="7">
        <f>N52</f>
        <v>12</v>
      </c>
      <c r="I53" s="7" t="s">
        <v>1</v>
      </c>
      <c r="J53" s="7">
        <f>L52</f>
        <v>20</v>
      </c>
      <c r="K53" s="59"/>
      <c r="L53" s="59"/>
      <c r="M53" s="59"/>
      <c r="N53" s="59"/>
      <c r="O53" s="7" t="str">
        <f>IF(P53&gt;R53,"○",IF(P53&lt;R53,"●","△"))</f>
        <v>○</v>
      </c>
      <c r="P53" s="10">
        <v>23</v>
      </c>
      <c r="Q53" s="10" t="s">
        <v>1</v>
      </c>
      <c r="R53" s="12">
        <v>21</v>
      </c>
      <c r="S53" s="5" t="str">
        <f>IF(T53&gt;V53,"○",IF(T53&lt;V53,"●","△"))</f>
        <v>○</v>
      </c>
      <c r="T53" s="3">
        <v>33</v>
      </c>
      <c r="U53" s="3" t="s">
        <v>1</v>
      </c>
      <c r="V53" s="16">
        <v>7</v>
      </c>
      <c r="W53" s="48">
        <f>COUNTIF(G53:V53,"○")</f>
        <v>2</v>
      </c>
      <c r="X53" s="53"/>
      <c r="Y53" s="53">
        <f>COUNTIF(G53:V53,"●")</f>
        <v>1</v>
      </c>
      <c r="Z53" s="53"/>
      <c r="AA53" s="53">
        <f>COUNTIF(G53:V53,"△")</f>
        <v>0</v>
      </c>
      <c r="AB53" s="53"/>
      <c r="AC53" s="57">
        <f>W53*2+AA53</f>
        <v>4</v>
      </c>
      <c r="AD53" s="57"/>
      <c r="AE53" s="53">
        <f>H53+P53+T53</f>
        <v>68</v>
      </c>
      <c r="AF53" s="53"/>
      <c r="AG53" s="53">
        <f>J53+R53+V53</f>
        <v>48</v>
      </c>
      <c r="AH53" s="53"/>
      <c r="AI53" s="53">
        <f>AE53-AG53</f>
        <v>20</v>
      </c>
      <c r="AJ53" s="56"/>
      <c r="AK53" s="25">
        <f>AC53*1000+AI53</f>
        <v>4020</v>
      </c>
      <c r="AL53" s="71">
        <f>RANK(AK53,AK$52:AK$55)</f>
        <v>2</v>
      </c>
      <c r="AM53" s="72"/>
      <c r="AN53" s="48">
        <f>IF(AL53=1,"☆","")</f>
      </c>
      <c r="AO53" s="49"/>
    </row>
    <row r="54" spans="2:41" ht="13.5">
      <c r="B54" s="58" t="s">
        <v>36</v>
      </c>
      <c r="C54" s="53"/>
      <c r="D54" s="53"/>
      <c r="E54" s="53"/>
      <c r="F54" s="49"/>
      <c r="G54" s="17" t="str">
        <f>IF(H54&gt;J54,"○",IF(H54&lt;J54,"●","△"))</f>
        <v>●</v>
      </c>
      <c r="H54" s="3">
        <f>R52</f>
        <v>10</v>
      </c>
      <c r="I54" s="3" t="s">
        <v>1</v>
      </c>
      <c r="J54" s="6">
        <f>P52</f>
        <v>22</v>
      </c>
      <c r="K54" s="3" t="str">
        <f>IF(L54&gt;N54,"○",IF(L54&lt;N54,"●","△"))</f>
        <v>●</v>
      </c>
      <c r="L54" s="3">
        <f>R53</f>
        <v>21</v>
      </c>
      <c r="M54" s="3" t="s">
        <v>1</v>
      </c>
      <c r="N54" s="6">
        <f>P53</f>
        <v>23</v>
      </c>
      <c r="O54" s="60"/>
      <c r="P54" s="60"/>
      <c r="Q54" s="60"/>
      <c r="R54" s="60"/>
      <c r="S54" s="7" t="str">
        <f>IF(T54&gt;V54,"○",IF(T54&lt;V54,"●","△"))</f>
        <v>○</v>
      </c>
      <c r="T54" s="7">
        <v>16</v>
      </c>
      <c r="U54" s="7" t="s">
        <v>1</v>
      </c>
      <c r="V54" s="14">
        <v>11</v>
      </c>
      <c r="W54" s="48">
        <f>COUNTIF(G54:V54,"○")</f>
        <v>1</v>
      </c>
      <c r="X54" s="53"/>
      <c r="Y54" s="53">
        <f>COUNTIF(G54:V54,"●")</f>
        <v>2</v>
      </c>
      <c r="Z54" s="53"/>
      <c r="AA54" s="53">
        <f>COUNTIF(G54:V54,"△")</f>
        <v>0</v>
      </c>
      <c r="AB54" s="53"/>
      <c r="AC54" s="57">
        <f>W54*2+AA54</f>
        <v>2</v>
      </c>
      <c r="AD54" s="57"/>
      <c r="AE54" s="53">
        <f>H54+L54+T54</f>
        <v>47</v>
      </c>
      <c r="AF54" s="53"/>
      <c r="AG54" s="53">
        <f>J54+N54+V54</f>
        <v>56</v>
      </c>
      <c r="AH54" s="53"/>
      <c r="AI54" s="53">
        <f>AE54-AG54</f>
        <v>-9</v>
      </c>
      <c r="AJ54" s="56"/>
      <c r="AK54" s="25">
        <f>AC54*1000+AI54</f>
        <v>1991</v>
      </c>
      <c r="AL54" s="71">
        <f>RANK(AK54,AK$52:AK$55)</f>
        <v>3</v>
      </c>
      <c r="AM54" s="72"/>
      <c r="AN54" s="48">
        <f>IF(AL54=1,"☆","")</f>
      </c>
      <c r="AO54" s="49"/>
    </row>
    <row r="55" spans="2:41" ht="14.25" thickBot="1">
      <c r="B55" s="61" t="s">
        <v>50</v>
      </c>
      <c r="C55" s="43"/>
      <c r="D55" s="43"/>
      <c r="E55" s="43"/>
      <c r="F55" s="51"/>
      <c r="G55" s="20" t="str">
        <f>IF(H55&gt;J55,"○",IF(H55&lt;J55,"●","△"))</f>
        <v>●</v>
      </c>
      <c r="H55" s="18">
        <f>V52</f>
        <v>1</v>
      </c>
      <c r="I55" s="18" t="s">
        <v>1</v>
      </c>
      <c r="J55" s="19">
        <f>T52</f>
        <v>28</v>
      </c>
      <c r="K55" s="18" t="str">
        <f>IF(L55&gt;N55,"○",IF(L55&lt;N55,"●","△"))</f>
        <v>●</v>
      </c>
      <c r="L55" s="18">
        <f>V53</f>
        <v>7</v>
      </c>
      <c r="M55" s="18" t="s">
        <v>1</v>
      </c>
      <c r="N55" s="19">
        <f>T53</f>
        <v>33</v>
      </c>
      <c r="O55" s="18" t="str">
        <f>IF(P55&gt;R55,"○",IF(P55&lt;R55,"●","△"))</f>
        <v>●</v>
      </c>
      <c r="P55" s="8">
        <f>V54</f>
        <v>11</v>
      </c>
      <c r="Q55" s="8" t="s">
        <v>1</v>
      </c>
      <c r="R55" s="13">
        <f>T54</f>
        <v>16</v>
      </c>
      <c r="S55" s="62"/>
      <c r="T55" s="62"/>
      <c r="U55" s="62"/>
      <c r="V55" s="63"/>
      <c r="W55" s="50">
        <f>COUNTIF(G55:V55,"○")</f>
        <v>0</v>
      </c>
      <c r="X55" s="43"/>
      <c r="Y55" s="43">
        <f>COUNTIF(G55:V55,"●")</f>
        <v>3</v>
      </c>
      <c r="Z55" s="43"/>
      <c r="AA55" s="43">
        <f>COUNTIF(G55:V55,"△")</f>
        <v>0</v>
      </c>
      <c r="AB55" s="43"/>
      <c r="AC55" s="52">
        <f>W55*2+AA55</f>
        <v>0</v>
      </c>
      <c r="AD55" s="52"/>
      <c r="AE55" s="43">
        <f>H55+L55+P55</f>
        <v>19</v>
      </c>
      <c r="AF55" s="43"/>
      <c r="AG55" s="43">
        <f>J55+N55+R55</f>
        <v>77</v>
      </c>
      <c r="AH55" s="43"/>
      <c r="AI55" s="43">
        <f>AE55-AG55</f>
        <v>-58</v>
      </c>
      <c r="AJ55" s="74"/>
      <c r="AK55" s="26">
        <f>AC55*1000+AI55</f>
        <v>-58</v>
      </c>
      <c r="AL55" s="76">
        <f>RANK(AK55,AK$52:AK$55)</f>
        <v>4</v>
      </c>
      <c r="AM55" s="77"/>
      <c r="AN55" s="50">
        <f>IF(AL55=1,"☆","")</f>
      </c>
      <c r="AO55" s="51"/>
    </row>
    <row r="56" ht="14.25" thickBot="1"/>
    <row r="57" spans="2:41" ht="14.25" thickBot="1">
      <c r="B57" s="65" t="s">
        <v>19</v>
      </c>
      <c r="C57" s="64"/>
      <c r="D57" s="64"/>
      <c r="E57" s="64"/>
      <c r="F57" s="45"/>
      <c r="G57" s="65" t="str">
        <f>B58</f>
        <v>長田</v>
      </c>
      <c r="H57" s="64"/>
      <c r="I57" s="64"/>
      <c r="J57" s="64"/>
      <c r="K57" s="64" t="str">
        <f>B59</f>
        <v>西宮東A</v>
      </c>
      <c r="L57" s="64"/>
      <c r="M57" s="64"/>
      <c r="N57" s="64"/>
      <c r="O57" s="64" t="str">
        <f>B60</f>
        <v>川西明峰</v>
      </c>
      <c r="P57" s="64"/>
      <c r="Q57" s="64"/>
      <c r="R57" s="64"/>
      <c r="S57" s="64" t="str">
        <f>B61</f>
        <v>明石南</v>
      </c>
      <c r="T57" s="64"/>
      <c r="U57" s="64"/>
      <c r="V57" s="45"/>
      <c r="W57" s="44" t="s">
        <v>2</v>
      </c>
      <c r="X57" s="64"/>
      <c r="Y57" s="64" t="s">
        <v>3</v>
      </c>
      <c r="Z57" s="64"/>
      <c r="AA57" s="64" t="s">
        <v>4</v>
      </c>
      <c r="AB57" s="64"/>
      <c r="AC57" s="64" t="s">
        <v>5</v>
      </c>
      <c r="AD57" s="64"/>
      <c r="AE57" s="68" t="s">
        <v>9</v>
      </c>
      <c r="AF57" s="44"/>
      <c r="AG57" s="68" t="s">
        <v>10</v>
      </c>
      <c r="AH57" s="44"/>
      <c r="AI57" s="64" t="s">
        <v>6</v>
      </c>
      <c r="AJ57" s="68"/>
      <c r="AK57" s="27"/>
      <c r="AL57" s="65" t="s">
        <v>7</v>
      </c>
      <c r="AM57" s="45"/>
      <c r="AN57" s="44" t="s">
        <v>11</v>
      </c>
      <c r="AO57" s="45"/>
    </row>
    <row r="58" spans="2:41" ht="13.5">
      <c r="B58" s="73" t="s">
        <v>42</v>
      </c>
      <c r="C58" s="54"/>
      <c r="D58" s="54"/>
      <c r="E58" s="54"/>
      <c r="F58" s="47"/>
      <c r="G58" s="66"/>
      <c r="H58" s="67"/>
      <c r="I58" s="67"/>
      <c r="J58" s="67"/>
      <c r="K58" s="7" t="str">
        <f>IF(L58&gt;N58,"○",IF(L58&lt;N58,"●","△"))</f>
        <v>○</v>
      </c>
      <c r="L58" s="7">
        <v>23</v>
      </c>
      <c r="M58" s="7" t="s">
        <v>1</v>
      </c>
      <c r="N58" s="7">
        <v>18</v>
      </c>
      <c r="O58" s="22" t="str">
        <f>IF(P58&gt;R58,"○",IF(P58&lt;R58,"●","△"))</f>
        <v>○</v>
      </c>
      <c r="P58" s="10">
        <v>34</v>
      </c>
      <c r="Q58" s="10" t="s">
        <v>1</v>
      </c>
      <c r="R58" s="23">
        <v>9</v>
      </c>
      <c r="S58" s="7" t="str">
        <f>IF(T58&gt;V58,"○",IF(T58&lt;V58,"●","△"))</f>
        <v>●</v>
      </c>
      <c r="T58" s="7">
        <v>15</v>
      </c>
      <c r="U58" s="7" t="s">
        <v>25</v>
      </c>
      <c r="V58" s="14">
        <v>17</v>
      </c>
      <c r="W58" s="46">
        <f>COUNTIF(G58:V58,"○")</f>
        <v>2</v>
      </c>
      <c r="X58" s="54"/>
      <c r="Y58" s="54">
        <f>COUNTIF(G58:V58,"●")</f>
        <v>1</v>
      </c>
      <c r="Z58" s="54"/>
      <c r="AA58" s="54">
        <f>COUNTIF(G58:V58,"△")</f>
        <v>0</v>
      </c>
      <c r="AB58" s="54"/>
      <c r="AC58" s="75">
        <f>W58*2+AA58</f>
        <v>4</v>
      </c>
      <c r="AD58" s="75"/>
      <c r="AE58" s="54">
        <f>L58+P58+T58</f>
        <v>72</v>
      </c>
      <c r="AF58" s="54"/>
      <c r="AG58" s="54">
        <f>N58+R58+V58</f>
        <v>44</v>
      </c>
      <c r="AH58" s="54"/>
      <c r="AI58" s="54">
        <f>AE58-AG58</f>
        <v>28</v>
      </c>
      <c r="AJ58" s="55"/>
      <c r="AK58" s="28">
        <f>AC58*1000+AI58</f>
        <v>4028</v>
      </c>
      <c r="AL58" s="69">
        <f>RANK(AK58,AK$58:AK$61)</f>
        <v>2</v>
      </c>
      <c r="AM58" s="70"/>
      <c r="AN58" s="46">
        <f>IF(AL58=1,"☆","")</f>
      </c>
      <c r="AO58" s="47"/>
    </row>
    <row r="59" spans="2:41" ht="13.5">
      <c r="B59" s="58" t="s">
        <v>77</v>
      </c>
      <c r="C59" s="53"/>
      <c r="D59" s="53"/>
      <c r="E59" s="53"/>
      <c r="F59" s="49"/>
      <c r="G59" s="15" t="str">
        <f>IF(H59&gt;J59,"○",IF(H59&lt;J59,"●","△"))</f>
        <v>●</v>
      </c>
      <c r="H59" s="7">
        <f>N58</f>
        <v>18</v>
      </c>
      <c r="I59" s="7" t="s">
        <v>1</v>
      </c>
      <c r="J59" s="7">
        <f>L58</f>
        <v>23</v>
      </c>
      <c r="K59" s="59"/>
      <c r="L59" s="59"/>
      <c r="M59" s="59"/>
      <c r="N59" s="59"/>
      <c r="O59" s="7" t="str">
        <f>IF(P59&gt;R59,"○",IF(P59&lt;R59,"●","△"))</f>
        <v>○</v>
      </c>
      <c r="P59" s="10">
        <v>20</v>
      </c>
      <c r="Q59" s="10" t="s">
        <v>1</v>
      </c>
      <c r="R59" s="12">
        <v>2</v>
      </c>
      <c r="S59" s="5" t="str">
        <f>IF(T59&gt;V59,"○",IF(T59&lt;V59,"●","△"))</f>
        <v>●</v>
      </c>
      <c r="T59" s="3">
        <v>13</v>
      </c>
      <c r="U59" s="3" t="s">
        <v>1</v>
      </c>
      <c r="V59" s="16">
        <v>21</v>
      </c>
      <c r="W59" s="48">
        <f>COUNTIF(G59:V59,"○")</f>
        <v>1</v>
      </c>
      <c r="X59" s="53"/>
      <c r="Y59" s="53">
        <f>COUNTIF(G59:V59,"●")</f>
        <v>2</v>
      </c>
      <c r="Z59" s="53"/>
      <c r="AA59" s="53">
        <f>COUNTIF(G59:V59,"△")</f>
        <v>0</v>
      </c>
      <c r="AB59" s="53"/>
      <c r="AC59" s="57">
        <f>W59*2+AA59</f>
        <v>2</v>
      </c>
      <c r="AD59" s="57"/>
      <c r="AE59" s="53">
        <f>H59+P59+T59</f>
        <v>51</v>
      </c>
      <c r="AF59" s="53"/>
      <c r="AG59" s="53">
        <f>J59+R59+V59</f>
        <v>46</v>
      </c>
      <c r="AH59" s="53"/>
      <c r="AI59" s="53">
        <f>AE59-AG59</f>
        <v>5</v>
      </c>
      <c r="AJ59" s="56"/>
      <c r="AK59" s="25">
        <f>AC59*1000+AI59</f>
        <v>2005</v>
      </c>
      <c r="AL59" s="71">
        <f>RANK(AK59,AK$58:AK$61)</f>
        <v>3</v>
      </c>
      <c r="AM59" s="72"/>
      <c r="AN59" s="48">
        <f>IF(AL59=1,"☆","")</f>
      </c>
      <c r="AO59" s="49"/>
    </row>
    <row r="60" spans="2:41" ht="13.5">
      <c r="B60" s="58" t="s">
        <v>44</v>
      </c>
      <c r="C60" s="53"/>
      <c r="D60" s="53"/>
      <c r="E60" s="53"/>
      <c r="F60" s="49"/>
      <c r="G60" s="17" t="str">
        <f>IF(H60&gt;J60,"○",IF(H60&lt;J60,"●","△"))</f>
        <v>●</v>
      </c>
      <c r="H60" s="3">
        <f>R58</f>
        <v>9</v>
      </c>
      <c r="I60" s="3" t="s">
        <v>1</v>
      </c>
      <c r="J60" s="6">
        <f>P58</f>
        <v>34</v>
      </c>
      <c r="K60" s="3" t="str">
        <f>IF(L60&gt;N60,"○",IF(L60&lt;N60,"●","△"))</f>
        <v>●</v>
      </c>
      <c r="L60" s="3">
        <f>R59</f>
        <v>2</v>
      </c>
      <c r="M60" s="3" t="s">
        <v>1</v>
      </c>
      <c r="N60" s="6">
        <f>P59</f>
        <v>20</v>
      </c>
      <c r="O60" s="60"/>
      <c r="P60" s="60"/>
      <c r="Q60" s="60"/>
      <c r="R60" s="60"/>
      <c r="S60" s="7" t="str">
        <f>IF(T60&gt;V60,"○",IF(T60&lt;V60,"●","△"))</f>
        <v>●</v>
      </c>
      <c r="T60" s="7">
        <v>5</v>
      </c>
      <c r="U60" s="7" t="s">
        <v>1</v>
      </c>
      <c r="V60" s="14">
        <v>29</v>
      </c>
      <c r="W60" s="48">
        <f>COUNTIF(G60:V60,"○")</f>
        <v>0</v>
      </c>
      <c r="X60" s="53"/>
      <c r="Y60" s="53">
        <f>COUNTIF(G60:V60,"●")</f>
        <v>3</v>
      </c>
      <c r="Z60" s="53"/>
      <c r="AA60" s="53">
        <f>COUNTIF(G60:V60,"△")</f>
        <v>0</v>
      </c>
      <c r="AB60" s="53"/>
      <c r="AC60" s="57">
        <f>W60*2+AA60</f>
        <v>0</v>
      </c>
      <c r="AD60" s="57"/>
      <c r="AE60" s="53">
        <f>H60+L60+T60</f>
        <v>16</v>
      </c>
      <c r="AF60" s="53"/>
      <c r="AG60" s="53">
        <f>J60+N60+V60</f>
        <v>83</v>
      </c>
      <c r="AH60" s="53"/>
      <c r="AI60" s="53">
        <f>AE60-AG60</f>
        <v>-67</v>
      </c>
      <c r="AJ60" s="56"/>
      <c r="AK60" s="25">
        <f>AC60*1000+AI60</f>
        <v>-67</v>
      </c>
      <c r="AL60" s="71">
        <f>RANK(AK60,AK$58:AK$61)</f>
        <v>4</v>
      </c>
      <c r="AM60" s="72"/>
      <c r="AN60" s="48">
        <f>IF(AL60=1,"☆","")</f>
      </c>
      <c r="AO60" s="49"/>
    </row>
    <row r="61" spans="2:41" ht="14.25" thickBot="1">
      <c r="B61" s="61" t="s">
        <v>34</v>
      </c>
      <c r="C61" s="43"/>
      <c r="D61" s="43"/>
      <c r="E61" s="43"/>
      <c r="F61" s="51"/>
      <c r="G61" s="20" t="str">
        <f>IF(H61&gt;J61,"○",IF(H61&lt;J61,"●","△"))</f>
        <v>○</v>
      </c>
      <c r="H61" s="18">
        <f>V58</f>
        <v>17</v>
      </c>
      <c r="I61" s="18" t="s">
        <v>1</v>
      </c>
      <c r="J61" s="19">
        <f>T58</f>
        <v>15</v>
      </c>
      <c r="K61" s="18" t="str">
        <f>IF(L61&gt;N61,"○",IF(L61&lt;N61,"●","△"))</f>
        <v>○</v>
      </c>
      <c r="L61" s="18">
        <f>V59</f>
        <v>21</v>
      </c>
      <c r="M61" s="18" t="s">
        <v>1</v>
      </c>
      <c r="N61" s="19">
        <f>T59</f>
        <v>13</v>
      </c>
      <c r="O61" s="18" t="str">
        <f>IF(P61&gt;R61,"○",IF(P61&lt;R61,"●","△"))</f>
        <v>○</v>
      </c>
      <c r="P61" s="8">
        <f>V60</f>
        <v>29</v>
      </c>
      <c r="Q61" s="8" t="s">
        <v>1</v>
      </c>
      <c r="R61" s="13">
        <f>T60</f>
        <v>5</v>
      </c>
      <c r="S61" s="62"/>
      <c r="T61" s="62"/>
      <c r="U61" s="62"/>
      <c r="V61" s="63"/>
      <c r="W61" s="50">
        <f>COUNTIF(G61:V61,"○")</f>
        <v>3</v>
      </c>
      <c r="X61" s="43"/>
      <c r="Y61" s="43">
        <f>COUNTIF(G61:V61,"●")</f>
        <v>0</v>
      </c>
      <c r="Z61" s="43"/>
      <c r="AA61" s="43">
        <f>COUNTIF(G61:V61,"△")</f>
        <v>0</v>
      </c>
      <c r="AB61" s="43"/>
      <c r="AC61" s="52">
        <f>W61*2+AA61</f>
        <v>6</v>
      </c>
      <c r="AD61" s="52"/>
      <c r="AE61" s="43">
        <f>H61+L61+P61</f>
        <v>67</v>
      </c>
      <c r="AF61" s="43"/>
      <c r="AG61" s="43">
        <f>J61+N61+R61</f>
        <v>33</v>
      </c>
      <c r="AH61" s="43"/>
      <c r="AI61" s="43">
        <f>AE61-AG61</f>
        <v>34</v>
      </c>
      <c r="AJ61" s="74"/>
      <c r="AK61" s="26">
        <f>AC61*1000+AI61</f>
        <v>6034</v>
      </c>
      <c r="AL61" s="76">
        <f>RANK(AK61,AK$58:AK$61)</f>
        <v>1</v>
      </c>
      <c r="AM61" s="77"/>
      <c r="AN61" s="50" t="str">
        <f>IF(AL61=1,"☆","")</f>
        <v>☆</v>
      </c>
      <c r="AO61" s="51"/>
    </row>
    <row r="62" ht="14.25" thickBot="1"/>
    <row r="63" spans="2:41" ht="14.25" thickBot="1">
      <c r="B63" s="65" t="s">
        <v>20</v>
      </c>
      <c r="C63" s="64"/>
      <c r="D63" s="64"/>
      <c r="E63" s="64"/>
      <c r="F63" s="45"/>
      <c r="G63" s="65" t="str">
        <f>B64</f>
        <v>明石北</v>
      </c>
      <c r="H63" s="64"/>
      <c r="I63" s="64"/>
      <c r="J63" s="64"/>
      <c r="K63" s="64" t="str">
        <f>B65</f>
        <v>須磨東</v>
      </c>
      <c r="L63" s="64"/>
      <c r="M63" s="64"/>
      <c r="N63" s="64"/>
      <c r="O63" s="64" t="str">
        <f>B66</f>
        <v>西宮北</v>
      </c>
      <c r="P63" s="64"/>
      <c r="Q63" s="64"/>
      <c r="R63" s="64"/>
      <c r="S63" s="64" t="str">
        <f>B67</f>
        <v>村野工業</v>
      </c>
      <c r="T63" s="64"/>
      <c r="U63" s="64"/>
      <c r="V63" s="45"/>
      <c r="W63" s="44" t="s">
        <v>2</v>
      </c>
      <c r="X63" s="64"/>
      <c r="Y63" s="64" t="s">
        <v>3</v>
      </c>
      <c r="Z63" s="64"/>
      <c r="AA63" s="64" t="s">
        <v>4</v>
      </c>
      <c r="AB63" s="64"/>
      <c r="AC63" s="64" t="s">
        <v>5</v>
      </c>
      <c r="AD63" s="64"/>
      <c r="AE63" s="68" t="s">
        <v>9</v>
      </c>
      <c r="AF63" s="44"/>
      <c r="AG63" s="68" t="s">
        <v>10</v>
      </c>
      <c r="AH63" s="44"/>
      <c r="AI63" s="64" t="s">
        <v>6</v>
      </c>
      <c r="AJ63" s="68"/>
      <c r="AK63" s="27"/>
      <c r="AL63" s="65" t="s">
        <v>7</v>
      </c>
      <c r="AM63" s="45"/>
      <c r="AN63" s="44" t="s">
        <v>11</v>
      </c>
      <c r="AO63" s="45"/>
    </row>
    <row r="64" spans="2:41" ht="13.5">
      <c r="B64" s="73" t="s">
        <v>21</v>
      </c>
      <c r="C64" s="54"/>
      <c r="D64" s="54"/>
      <c r="E64" s="54"/>
      <c r="F64" s="47"/>
      <c r="G64" s="66"/>
      <c r="H64" s="67"/>
      <c r="I64" s="67"/>
      <c r="J64" s="67"/>
      <c r="K64" s="7" t="str">
        <f>IF(L64&gt;N64,"○",IF(L64&lt;N64,"●","△"))</f>
        <v>○</v>
      </c>
      <c r="L64" s="7">
        <v>24</v>
      </c>
      <c r="M64" s="7" t="s">
        <v>1</v>
      </c>
      <c r="N64" s="7">
        <v>14</v>
      </c>
      <c r="O64" s="22" t="str">
        <f>IF(P64&gt;R64,"○",IF(P64&lt;R64,"●","△"))</f>
        <v>○</v>
      </c>
      <c r="P64" s="10">
        <v>20</v>
      </c>
      <c r="Q64" s="10" t="s">
        <v>1</v>
      </c>
      <c r="R64" s="23">
        <v>7</v>
      </c>
      <c r="S64" s="7" t="str">
        <f>IF(T64&gt;V64,"○",IF(T64&lt;V64,"●","△"))</f>
        <v>○</v>
      </c>
      <c r="T64" s="7">
        <v>19</v>
      </c>
      <c r="U64" s="7" t="s">
        <v>1</v>
      </c>
      <c r="V64" s="14">
        <v>8</v>
      </c>
      <c r="W64" s="46">
        <f>COUNTIF(G64:V64,"○")</f>
        <v>3</v>
      </c>
      <c r="X64" s="54"/>
      <c r="Y64" s="54">
        <f>COUNTIF(G64:V64,"●")</f>
        <v>0</v>
      </c>
      <c r="Z64" s="54"/>
      <c r="AA64" s="54">
        <f>COUNTIF(G64:V64,"△")</f>
        <v>0</v>
      </c>
      <c r="AB64" s="54"/>
      <c r="AC64" s="75">
        <f>W64*2+AA64</f>
        <v>6</v>
      </c>
      <c r="AD64" s="75"/>
      <c r="AE64" s="54">
        <f>L64+P64+T64</f>
        <v>63</v>
      </c>
      <c r="AF64" s="54"/>
      <c r="AG64" s="54">
        <f>N64+R64+V64</f>
        <v>29</v>
      </c>
      <c r="AH64" s="54"/>
      <c r="AI64" s="54">
        <f>AE64-AG64</f>
        <v>34</v>
      </c>
      <c r="AJ64" s="55"/>
      <c r="AK64" s="28">
        <f>AC64*1000+AI64</f>
        <v>6034</v>
      </c>
      <c r="AL64" s="69">
        <f>RANK(AK64,AK$64:AK$67)</f>
        <v>1</v>
      </c>
      <c r="AM64" s="70"/>
      <c r="AN64" s="46" t="str">
        <f>IF(AL64=1,"☆","")</f>
        <v>☆</v>
      </c>
      <c r="AO64" s="47"/>
    </row>
    <row r="65" spans="2:41" ht="13.5">
      <c r="B65" s="58" t="s">
        <v>65</v>
      </c>
      <c r="C65" s="53"/>
      <c r="D65" s="53"/>
      <c r="E65" s="53"/>
      <c r="F65" s="49"/>
      <c r="G65" s="15" t="str">
        <f>IF(H65&gt;J65,"○",IF(H65&lt;J65,"●","△"))</f>
        <v>●</v>
      </c>
      <c r="H65" s="7">
        <f>N64</f>
        <v>14</v>
      </c>
      <c r="I65" s="7" t="s">
        <v>1</v>
      </c>
      <c r="J65" s="7">
        <f>L64</f>
        <v>24</v>
      </c>
      <c r="K65" s="59"/>
      <c r="L65" s="59"/>
      <c r="M65" s="59"/>
      <c r="N65" s="59"/>
      <c r="O65" s="7" t="str">
        <f>IF(P65&gt;R65,"○",IF(P65&lt;R65,"●","△"))</f>
        <v>●</v>
      </c>
      <c r="P65" s="10">
        <v>12</v>
      </c>
      <c r="Q65" s="10" t="s">
        <v>1</v>
      </c>
      <c r="R65" s="12">
        <v>18</v>
      </c>
      <c r="S65" s="5" t="str">
        <f>IF(T65&gt;V65,"○",IF(T65&lt;V65,"●","△"))</f>
        <v>○</v>
      </c>
      <c r="T65" s="3">
        <v>23</v>
      </c>
      <c r="U65" s="3" t="s">
        <v>1</v>
      </c>
      <c r="V65" s="16">
        <v>16</v>
      </c>
      <c r="W65" s="48">
        <f>COUNTIF(G65:V65,"○")</f>
        <v>1</v>
      </c>
      <c r="X65" s="53"/>
      <c r="Y65" s="53">
        <f>COUNTIF(G65:V65,"●")</f>
        <v>2</v>
      </c>
      <c r="Z65" s="53"/>
      <c r="AA65" s="53">
        <f>COUNTIF(G65:V65,"△")</f>
        <v>0</v>
      </c>
      <c r="AB65" s="53"/>
      <c r="AC65" s="57">
        <f>W65*2+AA65</f>
        <v>2</v>
      </c>
      <c r="AD65" s="57"/>
      <c r="AE65" s="53">
        <f>H65+P65+T65</f>
        <v>49</v>
      </c>
      <c r="AF65" s="53"/>
      <c r="AG65" s="53">
        <f>J65+R65+V65</f>
        <v>58</v>
      </c>
      <c r="AH65" s="53"/>
      <c r="AI65" s="53">
        <f>AE65-AG65</f>
        <v>-9</v>
      </c>
      <c r="AJ65" s="56"/>
      <c r="AK65" s="25">
        <f>AC65*1000+AI65</f>
        <v>1991</v>
      </c>
      <c r="AL65" s="71">
        <f>RANK(AK65,AK$64:AK$67)</f>
        <v>3</v>
      </c>
      <c r="AM65" s="72"/>
      <c r="AN65" s="48">
        <f>IF(AL65=1,"☆","")</f>
      </c>
      <c r="AO65" s="49"/>
    </row>
    <row r="66" spans="2:41" ht="13.5">
      <c r="B66" s="58" t="s">
        <v>31</v>
      </c>
      <c r="C66" s="53"/>
      <c r="D66" s="53"/>
      <c r="E66" s="53"/>
      <c r="F66" s="49"/>
      <c r="G66" s="17" t="str">
        <f>IF(H66&gt;J66,"○",IF(H66&lt;J66,"●","△"))</f>
        <v>●</v>
      </c>
      <c r="H66" s="3">
        <f>R64</f>
        <v>7</v>
      </c>
      <c r="I66" s="3" t="s">
        <v>1</v>
      </c>
      <c r="J66" s="6">
        <f>P64</f>
        <v>20</v>
      </c>
      <c r="K66" s="3" t="str">
        <f>IF(L66&gt;N66,"○",IF(L66&lt;N66,"●","△"))</f>
        <v>○</v>
      </c>
      <c r="L66" s="3">
        <f>R65</f>
        <v>18</v>
      </c>
      <c r="M66" s="3" t="s">
        <v>1</v>
      </c>
      <c r="N66" s="6">
        <f>P65</f>
        <v>12</v>
      </c>
      <c r="O66" s="60"/>
      <c r="P66" s="60"/>
      <c r="Q66" s="60"/>
      <c r="R66" s="60"/>
      <c r="S66" s="7" t="str">
        <f>IF(T66&gt;V66,"○",IF(T66&lt;V66,"●","△"))</f>
        <v>○</v>
      </c>
      <c r="T66" s="7">
        <v>18</v>
      </c>
      <c r="U66" s="3" t="s">
        <v>1</v>
      </c>
      <c r="V66" s="14">
        <v>14</v>
      </c>
      <c r="W66" s="48">
        <f>COUNTIF(G66:V66,"○")</f>
        <v>2</v>
      </c>
      <c r="X66" s="53"/>
      <c r="Y66" s="53">
        <f>COUNTIF(G66:V66,"●")</f>
        <v>1</v>
      </c>
      <c r="Z66" s="53"/>
      <c r="AA66" s="53">
        <f>COUNTIF(G66:V66,"△")</f>
        <v>0</v>
      </c>
      <c r="AB66" s="53"/>
      <c r="AC66" s="57">
        <f>W66*2+AA66</f>
        <v>4</v>
      </c>
      <c r="AD66" s="57"/>
      <c r="AE66" s="53">
        <f>H66+L66+T66</f>
        <v>43</v>
      </c>
      <c r="AF66" s="53"/>
      <c r="AG66" s="53">
        <f>J66+N66+V66</f>
        <v>46</v>
      </c>
      <c r="AH66" s="53"/>
      <c r="AI66" s="53">
        <f>AE66-AG66</f>
        <v>-3</v>
      </c>
      <c r="AJ66" s="56"/>
      <c r="AK66" s="25">
        <f>AC66*1000+AI66</f>
        <v>3997</v>
      </c>
      <c r="AL66" s="71">
        <f>RANK(AK66,AK$64:AK$67)</f>
        <v>2</v>
      </c>
      <c r="AM66" s="72"/>
      <c r="AN66" s="48">
        <f>IF(AL66=1,"☆","")</f>
      </c>
      <c r="AO66" s="49"/>
    </row>
    <row r="67" spans="2:41" ht="14.25" thickBot="1">
      <c r="B67" s="61" t="s">
        <v>45</v>
      </c>
      <c r="C67" s="43"/>
      <c r="D67" s="43"/>
      <c r="E67" s="43"/>
      <c r="F67" s="51"/>
      <c r="G67" s="20" t="str">
        <f>IF(H67&gt;J67,"○",IF(H67&lt;J67,"●","△"))</f>
        <v>●</v>
      </c>
      <c r="H67" s="18">
        <f>V64</f>
        <v>8</v>
      </c>
      <c r="I67" s="18" t="s">
        <v>1</v>
      </c>
      <c r="J67" s="19">
        <f>T64</f>
        <v>19</v>
      </c>
      <c r="K67" s="18" t="str">
        <f>IF(L67&gt;N67,"○",IF(L67&lt;N67,"●","△"))</f>
        <v>●</v>
      </c>
      <c r="L67" s="18">
        <f>V65</f>
        <v>16</v>
      </c>
      <c r="M67" s="18" t="s">
        <v>1</v>
      </c>
      <c r="N67" s="19">
        <f>T65</f>
        <v>23</v>
      </c>
      <c r="O67" s="18" t="str">
        <f>IF(P67&gt;R67,"○",IF(P67&lt;R67,"●","△"))</f>
        <v>●</v>
      </c>
      <c r="P67" s="8">
        <f>V66</f>
        <v>14</v>
      </c>
      <c r="Q67" s="8" t="s">
        <v>1</v>
      </c>
      <c r="R67" s="13">
        <f>T66</f>
        <v>18</v>
      </c>
      <c r="S67" s="62"/>
      <c r="T67" s="62"/>
      <c r="U67" s="62"/>
      <c r="V67" s="63"/>
      <c r="W67" s="50">
        <f>COUNTIF(G67:V67,"○")</f>
        <v>0</v>
      </c>
      <c r="X67" s="43"/>
      <c r="Y67" s="43">
        <f>COUNTIF(G67:V67,"●")</f>
        <v>3</v>
      </c>
      <c r="Z67" s="43"/>
      <c r="AA67" s="43">
        <f>COUNTIF(G67:V67,"△")</f>
        <v>0</v>
      </c>
      <c r="AB67" s="43"/>
      <c r="AC67" s="52">
        <f>W67*2+AA67</f>
        <v>0</v>
      </c>
      <c r="AD67" s="52"/>
      <c r="AE67" s="43">
        <f>H67+L67+P67</f>
        <v>38</v>
      </c>
      <c r="AF67" s="43"/>
      <c r="AG67" s="43">
        <f>J67+N67+R67</f>
        <v>60</v>
      </c>
      <c r="AH67" s="43"/>
      <c r="AI67" s="43">
        <f>AE67-AG67</f>
        <v>-22</v>
      </c>
      <c r="AJ67" s="74"/>
      <c r="AK67" s="26">
        <f>AC67*1000+AI67</f>
        <v>-22</v>
      </c>
      <c r="AL67" s="76">
        <f>RANK(AK67,AK$64:AK$67)</f>
        <v>4</v>
      </c>
      <c r="AM67" s="77"/>
      <c r="AN67" s="50">
        <f>IF(AL67=1,"☆","")</f>
      </c>
      <c r="AO67" s="51"/>
    </row>
    <row r="68" ht="14.25" thickBot="1"/>
    <row r="69" spans="2:41" s="21" customFormat="1" ht="14.25" thickBot="1">
      <c r="B69" s="65" t="s">
        <v>70</v>
      </c>
      <c r="C69" s="64"/>
      <c r="D69" s="64"/>
      <c r="E69" s="64"/>
      <c r="F69" s="45"/>
      <c r="G69" s="65" t="str">
        <f>B70</f>
        <v>川西緑台</v>
      </c>
      <c r="H69" s="64"/>
      <c r="I69" s="64"/>
      <c r="J69" s="64"/>
      <c r="K69" s="64" t="str">
        <f>B71</f>
        <v>北須磨</v>
      </c>
      <c r="L69" s="64"/>
      <c r="M69" s="64"/>
      <c r="N69" s="64"/>
      <c r="O69" s="64" t="str">
        <f>B72</f>
        <v>明石西</v>
      </c>
      <c r="P69" s="64"/>
      <c r="Q69" s="64"/>
      <c r="R69" s="64"/>
      <c r="S69" s="64" t="str">
        <f>B73</f>
        <v>神戸科技B</v>
      </c>
      <c r="T69" s="64"/>
      <c r="U69" s="64"/>
      <c r="V69" s="45"/>
      <c r="W69" s="44" t="s">
        <v>2</v>
      </c>
      <c r="X69" s="64"/>
      <c r="Y69" s="64" t="s">
        <v>3</v>
      </c>
      <c r="Z69" s="64"/>
      <c r="AA69" s="64" t="s">
        <v>4</v>
      </c>
      <c r="AB69" s="64"/>
      <c r="AC69" s="64" t="s">
        <v>5</v>
      </c>
      <c r="AD69" s="64"/>
      <c r="AE69" s="68" t="s">
        <v>9</v>
      </c>
      <c r="AF69" s="44"/>
      <c r="AG69" s="68" t="s">
        <v>10</v>
      </c>
      <c r="AH69" s="44"/>
      <c r="AI69" s="64" t="s">
        <v>6</v>
      </c>
      <c r="AJ69" s="68"/>
      <c r="AK69" s="38"/>
      <c r="AL69" s="65" t="s">
        <v>7</v>
      </c>
      <c r="AM69" s="45"/>
      <c r="AN69" s="44" t="s">
        <v>11</v>
      </c>
      <c r="AO69" s="45"/>
    </row>
    <row r="70" spans="2:41" s="32" customFormat="1" ht="13.5">
      <c r="B70" s="73" t="s">
        <v>78</v>
      </c>
      <c r="C70" s="54"/>
      <c r="D70" s="54"/>
      <c r="E70" s="54"/>
      <c r="F70" s="47"/>
      <c r="G70" s="66"/>
      <c r="H70" s="67"/>
      <c r="I70" s="67"/>
      <c r="J70" s="67"/>
      <c r="K70" s="7" t="str">
        <f>IF(L70&gt;N70,"○",IF(L70&lt;N70,"●","△"))</f>
        <v>○</v>
      </c>
      <c r="L70" s="7">
        <v>12</v>
      </c>
      <c r="M70" s="7" t="s">
        <v>1</v>
      </c>
      <c r="N70" s="7">
        <v>7</v>
      </c>
      <c r="O70" s="40" t="str">
        <f>IF(P70&gt;R70,"○",IF(P70&lt;R70,"●","△"))</f>
        <v>○</v>
      </c>
      <c r="P70" s="10">
        <v>30</v>
      </c>
      <c r="Q70" s="10" t="s">
        <v>1</v>
      </c>
      <c r="R70" s="39">
        <v>6</v>
      </c>
      <c r="S70" s="7" t="str">
        <f>IF(T70&gt;V70,"○",IF(T70&lt;V70,"●","△"))</f>
        <v>○</v>
      </c>
      <c r="T70" s="7">
        <v>16</v>
      </c>
      <c r="U70" s="7" t="s">
        <v>1</v>
      </c>
      <c r="V70" s="14">
        <v>9</v>
      </c>
      <c r="W70" s="46">
        <f>COUNTIF(G70:V70,"○")</f>
        <v>3</v>
      </c>
      <c r="X70" s="54"/>
      <c r="Y70" s="54">
        <f>COUNTIF(G70:V70,"●")</f>
        <v>0</v>
      </c>
      <c r="Z70" s="54"/>
      <c r="AA70" s="54">
        <f>COUNTIF(G70:V70,"△")</f>
        <v>0</v>
      </c>
      <c r="AB70" s="54"/>
      <c r="AC70" s="75">
        <f>W70*2+AA70</f>
        <v>6</v>
      </c>
      <c r="AD70" s="75"/>
      <c r="AE70" s="54">
        <f>L70+P70+T70</f>
        <v>58</v>
      </c>
      <c r="AF70" s="54"/>
      <c r="AG70" s="54">
        <f>N70+R70+V70</f>
        <v>22</v>
      </c>
      <c r="AH70" s="54"/>
      <c r="AI70" s="54">
        <f>AE70-AG70</f>
        <v>36</v>
      </c>
      <c r="AJ70" s="55"/>
      <c r="AK70" s="28">
        <f>AC70*1000+AI70</f>
        <v>6036</v>
      </c>
      <c r="AL70" s="69">
        <f>RANK(AK70,AK$70:AK$73)</f>
        <v>1</v>
      </c>
      <c r="AM70" s="70"/>
      <c r="AN70" s="46" t="str">
        <f>IF(AL70=1,"☆","")</f>
        <v>☆</v>
      </c>
      <c r="AO70" s="47"/>
    </row>
    <row r="71" spans="2:41" s="32" customFormat="1" ht="13.5">
      <c r="B71" s="58" t="s">
        <v>67</v>
      </c>
      <c r="C71" s="53"/>
      <c r="D71" s="53"/>
      <c r="E71" s="53"/>
      <c r="F71" s="49"/>
      <c r="G71" s="15" t="str">
        <f>IF(H71&gt;J71,"○",IF(H71&lt;J71,"●","△"))</f>
        <v>●</v>
      </c>
      <c r="H71" s="7">
        <f>N70</f>
        <v>7</v>
      </c>
      <c r="I71" s="7" t="s">
        <v>1</v>
      </c>
      <c r="J71" s="7">
        <f>L70</f>
        <v>12</v>
      </c>
      <c r="K71" s="59"/>
      <c r="L71" s="59"/>
      <c r="M71" s="59"/>
      <c r="N71" s="59"/>
      <c r="O71" s="7" t="str">
        <f>IF(P71&gt;R71,"○",IF(P71&lt;R71,"●","△"))</f>
        <v>○</v>
      </c>
      <c r="P71" s="10">
        <v>20</v>
      </c>
      <c r="Q71" s="10" t="s">
        <v>1</v>
      </c>
      <c r="R71" s="39">
        <v>13</v>
      </c>
      <c r="S71" s="37" t="str">
        <f>IF(T71&gt;V71,"○",IF(T71&lt;V71,"●","△"))</f>
        <v>○</v>
      </c>
      <c r="T71" s="3">
        <v>20</v>
      </c>
      <c r="U71" s="3" t="s">
        <v>1</v>
      </c>
      <c r="V71" s="16">
        <v>19</v>
      </c>
      <c r="W71" s="48">
        <f>COUNTIF(G71:V71,"○")</f>
        <v>2</v>
      </c>
      <c r="X71" s="53"/>
      <c r="Y71" s="53">
        <f>COUNTIF(G71:V71,"●")</f>
        <v>1</v>
      </c>
      <c r="Z71" s="53"/>
      <c r="AA71" s="53">
        <f>COUNTIF(G71:V71,"△")</f>
        <v>0</v>
      </c>
      <c r="AB71" s="53"/>
      <c r="AC71" s="57">
        <f>W71*2+AA71</f>
        <v>4</v>
      </c>
      <c r="AD71" s="57"/>
      <c r="AE71" s="53">
        <f>H71+P71+T71</f>
        <v>47</v>
      </c>
      <c r="AF71" s="53"/>
      <c r="AG71" s="53">
        <f>J71+R71+V71</f>
        <v>44</v>
      </c>
      <c r="AH71" s="53"/>
      <c r="AI71" s="53">
        <f>AE71-AG71</f>
        <v>3</v>
      </c>
      <c r="AJ71" s="56"/>
      <c r="AK71" s="36">
        <f>AC71*1000+AI71</f>
        <v>4003</v>
      </c>
      <c r="AL71" s="71">
        <f>RANK(AK71,AK$70:AK$73)</f>
        <v>2</v>
      </c>
      <c r="AM71" s="72"/>
      <c r="AN71" s="48">
        <f>IF(AL71=1,"☆","")</f>
      </c>
      <c r="AO71" s="49"/>
    </row>
    <row r="72" spans="2:41" s="32" customFormat="1" ht="13.5">
      <c r="B72" s="58" t="s">
        <v>38</v>
      </c>
      <c r="C72" s="53"/>
      <c r="D72" s="53"/>
      <c r="E72" s="53"/>
      <c r="F72" s="49"/>
      <c r="G72" s="17" t="str">
        <f>IF(H72&gt;J72,"○",IF(H72&lt;J72,"●","△"))</f>
        <v>●</v>
      </c>
      <c r="H72" s="3">
        <f>R70</f>
        <v>6</v>
      </c>
      <c r="I72" s="3" t="s">
        <v>1</v>
      </c>
      <c r="J72" s="35">
        <f>P70</f>
        <v>30</v>
      </c>
      <c r="K72" s="3" t="str">
        <f>IF(L72&gt;N72,"○",IF(L72&lt;N72,"●","△"))</f>
        <v>●</v>
      </c>
      <c r="L72" s="3">
        <f>R71</f>
        <v>13</v>
      </c>
      <c r="M72" s="3" t="s">
        <v>1</v>
      </c>
      <c r="N72" s="35">
        <f>P71</f>
        <v>20</v>
      </c>
      <c r="O72" s="60"/>
      <c r="P72" s="60"/>
      <c r="Q72" s="60"/>
      <c r="R72" s="60"/>
      <c r="S72" s="7" t="str">
        <f>IF(T72&gt;V72,"○",IF(T72&lt;V72,"●","△"))</f>
        <v>●</v>
      </c>
      <c r="T72" s="7">
        <v>12</v>
      </c>
      <c r="U72" s="7" t="s">
        <v>1</v>
      </c>
      <c r="V72" s="14">
        <v>34</v>
      </c>
      <c r="W72" s="48">
        <f>COUNTIF(G72:V72,"○")</f>
        <v>0</v>
      </c>
      <c r="X72" s="53"/>
      <c r="Y72" s="53">
        <f>COUNTIF(G72:V72,"●")</f>
        <v>3</v>
      </c>
      <c r="Z72" s="53"/>
      <c r="AA72" s="53">
        <f>COUNTIF(G72:V72,"△")</f>
        <v>0</v>
      </c>
      <c r="AB72" s="53"/>
      <c r="AC72" s="57">
        <f>W72*2+AA72</f>
        <v>0</v>
      </c>
      <c r="AD72" s="57"/>
      <c r="AE72" s="53">
        <f>H72+L72+T72</f>
        <v>31</v>
      </c>
      <c r="AF72" s="53"/>
      <c r="AG72" s="53">
        <f>J72+N72+V72</f>
        <v>84</v>
      </c>
      <c r="AH72" s="53"/>
      <c r="AI72" s="53">
        <f>AE72-AG72</f>
        <v>-53</v>
      </c>
      <c r="AJ72" s="56"/>
      <c r="AK72" s="36">
        <f>AC72*1000+AI72</f>
        <v>-53</v>
      </c>
      <c r="AL72" s="71">
        <f>RANK(AK72,AK$70:AK$73)</f>
        <v>4</v>
      </c>
      <c r="AM72" s="72"/>
      <c r="AN72" s="48">
        <f>IF(AL72=1,"☆","")</f>
      </c>
      <c r="AO72" s="49"/>
    </row>
    <row r="73" spans="2:41" s="32" customFormat="1" ht="14.25" thickBot="1">
      <c r="B73" s="61" t="s">
        <v>56</v>
      </c>
      <c r="C73" s="43"/>
      <c r="D73" s="43"/>
      <c r="E73" s="43"/>
      <c r="F73" s="51"/>
      <c r="G73" s="20" t="str">
        <f>IF(H73&gt;J73,"○",IF(H73&lt;J73,"●","△"))</f>
        <v>●</v>
      </c>
      <c r="H73" s="18">
        <f>V70</f>
        <v>9</v>
      </c>
      <c r="I73" s="18" t="s">
        <v>1</v>
      </c>
      <c r="J73" s="19">
        <f>T70</f>
        <v>16</v>
      </c>
      <c r="K73" s="18" t="str">
        <f>IF(L73&gt;N73,"○",IF(L73&lt;N73,"●","△"))</f>
        <v>●</v>
      </c>
      <c r="L73" s="18">
        <f>V71</f>
        <v>19</v>
      </c>
      <c r="M73" s="18" t="s">
        <v>1</v>
      </c>
      <c r="N73" s="19">
        <f>T71</f>
        <v>20</v>
      </c>
      <c r="O73" s="18" t="str">
        <f>IF(P73&gt;R73,"○",IF(P73&lt;R73,"●","△"))</f>
        <v>○</v>
      </c>
      <c r="P73" s="8">
        <f>V72</f>
        <v>34</v>
      </c>
      <c r="Q73" s="8" t="s">
        <v>1</v>
      </c>
      <c r="R73" s="33">
        <f>T72</f>
        <v>12</v>
      </c>
      <c r="S73" s="62"/>
      <c r="T73" s="62"/>
      <c r="U73" s="62"/>
      <c r="V73" s="63"/>
      <c r="W73" s="50">
        <f>COUNTIF(G73:V73,"○")</f>
        <v>1</v>
      </c>
      <c r="X73" s="43"/>
      <c r="Y73" s="43">
        <f>COUNTIF(G73:V73,"●")</f>
        <v>2</v>
      </c>
      <c r="Z73" s="43"/>
      <c r="AA73" s="43">
        <f>COUNTIF(G73:V73,"△")</f>
        <v>0</v>
      </c>
      <c r="AB73" s="43"/>
      <c r="AC73" s="52">
        <f>W73*2+AA73</f>
        <v>2</v>
      </c>
      <c r="AD73" s="52"/>
      <c r="AE73" s="43">
        <f>H73+L73+P73</f>
        <v>62</v>
      </c>
      <c r="AF73" s="43"/>
      <c r="AG73" s="43">
        <f>J73+N73+R73</f>
        <v>48</v>
      </c>
      <c r="AH73" s="43"/>
      <c r="AI73" s="43">
        <f>AE73-AG73</f>
        <v>14</v>
      </c>
      <c r="AJ73" s="74"/>
      <c r="AK73" s="34">
        <f>AC73*1000+AI73</f>
        <v>2014</v>
      </c>
      <c r="AL73" s="76">
        <f>RANK(AK73,AK$70:AK$73)</f>
        <v>3</v>
      </c>
      <c r="AM73" s="77"/>
      <c r="AN73" s="50">
        <f>IF(AL73=1,"☆","")</f>
      </c>
      <c r="AO73" s="51"/>
    </row>
    <row r="74" spans="2:41" s="32" customFormat="1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41"/>
      <c r="AD74" s="41"/>
      <c r="AE74" s="7"/>
      <c r="AF74" s="7"/>
      <c r="AG74" s="7"/>
      <c r="AH74" s="7"/>
      <c r="AI74" s="7"/>
      <c r="AJ74" s="7"/>
      <c r="AK74" s="7"/>
      <c r="AL74" s="41"/>
      <c r="AM74" s="41"/>
      <c r="AN74" s="7"/>
      <c r="AO74" s="7"/>
    </row>
    <row r="75" spans="2:41" ht="13.5">
      <c r="B75" s="86" t="s">
        <v>59</v>
      </c>
      <c r="C75" s="86"/>
      <c r="D75" s="86"/>
      <c r="E75" s="86"/>
      <c r="F75" s="86"/>
      <c r="G75" s="86"/>
      <c r="H75" s="86"/>
      <c r="I75" s="86"/>
      <c r="J75" s="86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2:41" ht="13.5">
      <c r="B76" s="86" t="s">
        <v>60</v>
      </c>
      <c r="C76" s="86"/>
      <c r="D76" s="86"/>
      <c r="E76" s="86"/>
      <c r="F76" s="86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2:41" ht="13.5">
      <c r="B77" s="85" t="s">
        <v>26</v>
      </c>
      <c r="C77" s="85"/>
      <c r="D77" s="85"/>
      <c r="E77" s="85"/>
      <c r="F77" s="85"/>
      <c r="G77" s="32">
        <v>6</v>
      </c>
      <c r="H77" s="32" t="s">
        <v>61</v>
      </c>
      <c r="I77" s="32">
        <v>12</v>
      </c>
      <c r="J77" s="85" t="s">
        <v>51</v>
      </c>
      <c r="K77" s="85"/>
      <c r="L77" s="85"/>
      <c r="M77" s="85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</row>
    <row r="78" spans="2:41" ht="13.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</row>
    <row r="79" spans="2:13" ht="13.5">
      <c r="B79" s="85" t="s">
        <v>66</v>
      </c>
      <c r="C79" s="85"/>
      <c r="D79" s="85"/>
      <c r="E79" s="85"/>
      <c r="F79" s="85"/>
      <c r="G79" s="29">
        <v>20</v>
      </c>
      <c r="H79" s="29" t="s">
        <v>25</v>
      </c>
      <c r="I79" s="29">
        <v>13</v>
      </c>
      <c r="J79" s="85" t="s">
        <v>52</v>
      </c>
      <c r="K79" s="85"/>
      <c r="L79" s="85"/>
      <c r="M79" s="85"/>
    </row>
    <row r="80" spans="2:13" ht="13.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s="32" customFormat="1" ht="13.5">
      <c r="B81" s="85" t="s">
        <v>46</v>
      </c>
      <c r="C81" s="85"/>
      <c r="D81" s="85"/>
      <c r="E81" s="85"/>
      <c r="F81" s="85"/>
      <c r="G81" s="32">
        <v>6</v>
      </c>
      <c r="H81" s="32" t="s">
        <v>25</v>
      </c>
      <c r="I81" s="32">
        <v>21</v>
      </c>
      <c r="J81" s="85" t="s">
        <v>79</v>
      </c>
      <c r="K81" s="85"/>
      <c r="L81" s="85"/>
      <c r="M81" s="85"/>
    </row>
    <row r="82" s="32" customFormat="1" ht="13.5"/>
    <row r="83" spans="2:13" ht="13.5">
      <c r="B83" s="85" t="s">
        <v>34</v>
      </c>
      <c r="C83" s="85"/>
      <c r="D83" s="85"/>
      <c r="E83" s="85"/>
      <c r="F83" s="85"/>
      <c r="G83" s="29">
        <v>17</v>
      </c>
      <c r="H83" s="29" t="s">
        <v>61</v>
      </c>
      <c r="I83" s="29">
        <v>16</v>
      </c>
      <c r="J83" s="85" t="s">
        <v>21</v>
      </c>
      <c r="K83" s="85"/>
      <c r="L83" s="85"/>
      <c r="M83" s="85"/>
    </row>
    <row r="84" spans="2:13" ht="13.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6" ht="13.5">
      <c r="B85" s="86" t="s">
        <v>62</v>
      </c>
      <c r="C85" s="86"/>
      <c r="D85" s="86"/>
      <c r="E85" s="86"/>
      <c r="F85" s="86"/>
    </row>
    <row r="86" spans="2:14" ht="13.5">
      <c r="B86" s="85" t="s">
        <v>55</v>
      </c>
      <c r="C86" s="85"/>
      <c r="D86" s="85"/>
      <c r="E86" s="85"/>
      <c r="F86" s="85"/>
      <c r="G86" s="1">
        <v>17</v>
      </c>
      <c r="H86" s="30" t="s">
        <v>63</v>
      </c>
      <c r="I86" s="1">
        <v>12</v>
      </c>
      <c r="J86" s="85" t="s">
        <v>51</v>
      </c>
      <c r="K86" s="85"/>
      <c r="L86" s="85"/>
      <c r="M86" s="85"/>
      <c r="N86" s="85"/>
    </row>
    <row r="88" spans="2:14" ht="13.5">
      <c r="B88" s="85" t="s">
        <v>66</v>
      </c>
      <c r="C88" s="85"/>
      <c r="D88" s="85"/>
      <c r="E88" s="85"/>
      <c r="F88" s="85"/>
      <c r="G88" s="21">
        <v>15</v>
      </c>
      <c r="H88" s="30" t="s">
        <v>25</v>
      </c>
      <c r="I88" s="21">
        <v>13</v>
      </c>
      <c r="J88" s="85" t="s">
        <v>27</v>
      </c>
      <c r="K88" s="85"/>
      <c r="L88" s="85"/>
      <c r="M88" s="85"/>
      <c r="N88" s="85"/>
    </row>
    <row r="90" spans="2:14" ht="13.5">
      <c r="B90" s="85" t="s">
        <v>76</v>
      </c>
      <c r="C90" s="85"/>
      <c r="D90" s="85"/>
      <c r="E90" s="85"/>
      <c r="F90" s="85"/>
      <c r="G90" s="21">
        <v>18</v>
      </c>
      <c r="H90" s="30" t="s">
        <v>25</v>
      </c>
      <c r="I90" s="21">
        <v>12</v>
      </c>
      <c r="J90" s="85" t="s">
        <v>79</v>
      </c>
      <c r="K90" s="85"/>
      <c r="L90" s="85"/>
      <c r="M90" s="85"/>
      <c r="N90" s="85"/>
    </row>
    <row r="92" spans="2:14" ht="13.5">
      <c r="B92" s="85" t="s">
        <v>34</v>
      </c>
      <c r="C92" s="85"/>
      <c r="D92" s="85"/>
      <c r="E92" s="85"/>
      <c r="F92" s="85"/>
      <c r="G92" s="21">
        <v>16</v>
      </c>
      <c r="H92" s="30" t="s">
        <v>25</v>
      </c>
      <c r="I92" s="21">
        <v>15</v>
      </c>
      <c r="J92" s="85" t="s">
        <v>78</v>
      </c>
      <c r="K92" s="85"/>
      <c r="L92" s="85"/>
      <c r="M92" s="85"/>
      <c r="N92" s="85"/>
    </row>
    <row r="94" spans="2:6" ht="13.5">
      <c r="B94" s="86" t="s">
        <v>64</v>
      </c>
      <c r="C94" s="86"/>
      <c r="D94" s="86"/>
      <c r="E94" s="86"/>
      <c r="F94" s="86"/>
    </row>
    <row r="95" spans="2:14" ht="13.5">
      <c r="B95" s="85" t="s">
        <v>80</v>
      </c>
      <c r="C95" s="85"/>
      <c r="D95" s="85"/>
      <c r="E95" s="85"/>
      <c r="F95" s="85"/>
      <c r="G95" s="21">
        <v>11</v>
      </c>
      <c r="H95" s="31" t="s">
        <v>25</v>
      </c>
      <c r="I95" s="21">
        <v>9</v>
      </c>
      <c r="J95" s="85" t="s">
        <v>66</v>
      </c>
      <c r="K95" s="85"/>
      <c r="L95" s="85"/>
      <c r="M95" s="85"/>
      <c r="N95" s="85"/>
    </row>
    <row r="97" spans="2:14" ht="13.5">
      <c r="B97" s="85" t="s">
        <v>76</v>
      </c>
      <c r="C97" s="85"/>
      <c r="D97" s="85"/>
      <c r="E97" s="85"/>
      <c r="F97" s="85"/>
      <c r="G97" s="21">
        <v>25</v>
      </c>
      <c r="H97" s="31" t="s">
        <v>25</v>
      </c>
      <c r="I97" s="21">
        <v>17</v>
      </c>
      <c r="J97" s="85" t="s">
        <v>34</v>
      </c>
      <c r="K97" s="85"/>
      <c r="L97" s="85"/>
      <c r="M97" s="85"/>
      <c r="N97" s="85"/>
    </row>
    <row r="99" spans="2:14" ht="13.5">
      <c r="B99" s="85" t="s">
        <v>81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2:14" ht="13.5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2" spans="2:14" ht="13.5">
      <c r="B102" s="85" t="s">
        <v>82</v>
      </c>
      <c r="C102" s="85"/>
      <c r="D102" s="85"/>
      <c r="E102" s="85" t="s">
        <v>80</v>
      </c>
      <c r="F102" s="85"/>
      <c r="G102" s="85"/>
      <c r="H102" s="85"/>
      <c r="I102" s="85"/>
      <c r="J102" s="85"/>
      <c r="K102" s="42"/>
      <c r="L102" s="42"/>
      <c r="M102" s="42"/>
      <c r="N102" s="42"/>
    </row>
    <row r="103" spans="2:14" ht="13.5">
      <c r="B103" s="85" t="s">
        <v>82</v>
      </c>
      <c r="C103" s="85"/>
      <c r="D103" s="85"/>
      <c r="E103" s="85" t="s">
        <v>76</v>
      </c>
      <c r="F103" s="85"/>
      <c r="G103" s="85"/>
      <c r="H103" s="85"/>
      <c r="I103" s="85"/>
      <c r="J103" s="85"/>
      <c r="K103" s="87"/>
      <c r="L103" s="87"/>
      <c r="M103" s="87"/>
      <c r="N103" s="87"/>
    </row>
    <row r="104" spans="2:10" ht="13.5">
      <c r="B104" s="85" t="s">
        <v>83</v>
      </c>
      <c r="C104" s="85"/>
      <c r="D104" s="85"/>
      <c r="E104" s="85" t="s">
        <v>66</v>
      </c>
      <c r="F104" s="85"/>
      <c r="G104" s="85"/>
      <c r="H104" s="85"/>
      <c r="I104" s="85"/>
      <c r="J104" s="85"/>
    </row>
    <row r="105" spans="2:10" ht="13.5">
      <c r="B105" s="85" t="s">
        <v>83</v>
      </c>
      <c r="C105" s="85"/>
      <c r="D105" s="85"/>
      <c r="E105" s="85" t="s">
        <v>34</v>
      </c>
      <c r="F105" s="85"/>
      <c r="G105" s="85"/>
      <c r="H105" s="85"/>
      <c r="I105" s="85"/>
      <c r="J105" s="85"/>
    </row>
  </sheetData>
  <sheetProtection/>
  <mergeCells count="729">
    <mergeCell ref="B99:N100"/>
    <mergeCell ref="B102:D102"/>
    <mergeCell ref="B103:D103"/>
    <mergeCell ref="B104:D104"/>
    <mergeCell ref="B105:D105"/>
    <mergeCell ref="E102:J102"/>
    <mergeCell ref="E103:J103"/>
    <mergeCell ref="E104:J104"/>
    <mergeCell ref="E105:J105"/>
    <mergeCell ref="AG73:AH73"/>
    <mergeCell ref="AI73:AJ73"/>
    <mergeCell ref="AL73:AM73"/>
    <mergeCell ref="AN73:AO73"/>
    <mergeCell ref="AC73:AD73"/>
    <mergeCell ref="AE73:AF73"/>
    <mergeCell ref="B73:F73"/>
    <mergeCell ref="S73:V73"/>
    <mergeCell ref="W73:X73"/>
    <mergeCell ref="Y73:Z73"/>
    <mergeCell ref="AA73:AB73"/>
    <mergeCell ref="B81:F81"/>
    <mergeCell ref="J81:M81"/>
    <mergeCell ref="B79:F79"/>
    <mergeCell ref="J79:M79"/>
    <mergeCell ref="J77:M77"/>
    <mergeCell ref="AG72:AH72"/>
    <mergeCell ref="B71:F71"/>
    <mergeCell ref="B72:F72"/>
    <mergeCell ref="AI72:AJ72"/>
    <mergeCell ref="AL72:AM72"/>
    <mergeCell ref="AN72:AO72"/>
    <mergeCell ref="AG71:AH71"/>
    <mergeCell ref="AI71:AJ71"/>
    <mergeCell ref="AL71:AM71"/>
    <mergeCell ref="AN71:AO71"/>
    <mergeCell ref="O72:R72"/>
    <mergeCell ref="W72:X72"/>
    <mergeCell ref="Y72:Z72"/>
    <mergeCell ref="AA72:AB72"/>
    <mergeCell ref="AC72:AD72"/>
    <mergeCell ref="AE72:AF72"/>
    <mergeCell ref="AG70:AH70"/>
    <mergeCell ref="AI70:AJ70"/>
    <mergeCell ref="AL70:AM70"/>
    <mergeCell ref="AN70:AO70"/>
    <mergeCell ref="K71:N71"/>
    <mergeCell ref="W71:X71"/>
    <mergeCell ref="Y71:Z71"/>
    <mergeCell ref="AA71:AB71"/>
    <mergeCell ref="AC71:AD71"/>
    <mergeCell ref="AE71:AF71"/>
    <mergeCell ref="AI69:AJ69"/>
    <mergeCell ref="AL69:AM69"/>
    <mergeCell ref="AN69:AO69"/>
    <mergeCell ref="B70:F70"/>
    <mergeCell ref="G70:J70"/>
    <mergeCell ref="W70:X70"/>
    <mergeCell ref="Y70:Z70"/>
    <mergeCell ref="AA70:AB70"/>
    <mergeCell ref="AC70:AD70"/>
    <mergeCell ref="AE70:AF70"/>
    <mergeCell ref="W69:X69"/>
    <mergeCell ref="Y69:Z69"/>
    <mergeCell ref="AA69:AB69"/>
    <mergeCell ref="AC69:AD69"/>
    <mergeCell ref="AE69:AF69"/>
    <mergeCell ref="AG69:AH69"/>
    <mergeCell ref="B95:F95"/>
    <mergeCell ref="B97:F97"/>
    <mergeCell ref="J95:N95"/>
    <mergeCell ref="J97:N97"/>
    <mergeCell ref="B88:F88"/>
    <mergeCell ref="B90:F90"/>
    <mergeCell ref="B92:F92"/>
    <mergeCell ref="J88:N88"/>
    <mergeCell ref="J90:N90"/>
    <mergeCell ref="B94:F94"/>
    <mergeCell ref="J92:N92"/>
    <mergeCell ref="B85:F85"/>
    <mergeCell ref="B86:F86"/>
    <mergeCell ref="J86:N86"/>
    <mergeCell ref="AN67:AO67"/>
    <mergeCell ref="AL67:AM67"/>
    <mergeCell ref="B75:J75"/>
    <mergeCell ref="B76:F76"/>
    <mergeCell ref="B77:F77"/>
    <mergeCell ref="B69:F69"/>
    <mergeCell ref="G69:J69"/>
    <mergeCell ref="AE67:AF67"/>
    <mergeCell ref="AG67:AH67"/>
    <mergeCell ref="Y67:Z67"/>
    <mergeCell ref="AA67:AB67"/>
    <mergeCell ref="AC67:AD67"/>
    <mergeCell ref="B83:F83"/>
    <mergeCell ref="J83:M83"/>
    <mergeCell ref="K69:N69"/>
    <mergeCell ref="O69:R69"/>
    <mergeCell ref="S69:V69"/>
    <mergeCell ref="B64:F64"/>
    <mergeCell ref="G64:J64"/>
    <mergeCell ref="AA65:AB65"/>
    <mergeCell ref="AA64:AB64"/>
    <mergeCell ref="AC64:AD64"/>
    <mergeCell ref="AE64:AF64"/>
    <mergeCell ref="Y64:Z64"/>
    <mergeCell ref="AN65:AO65"/>
    <mergeCell ref="B66:F66"/>
    <mergeCell ref="O66:R66"/>
    <mergeCell ref="W66:X66"/>
    <mergeCell ref="Y66:Z66"/>
    <mergeCell ref="AG66:AH66"/>
    <mergeCell ref="AI66:AJ66"/>
    <mergeCell ref="AL66:AM66"/>
    <mergeCell ref="AN66:AO66"/>
    <mergeCell ref="AE65:AF65"/>
    <mergeCell ref="AG65:AH65"/>
    <mergeCell ref="AI65:AJ65"/>
    <mergeCell ref="AL65:AM65"/>
    <mergeCell ref="B67:F67"/>
    <mergeCell ref="S67:V67"/>
    <mergeCell ref="W67:X67"/>
    <mergeCell ref="AI67:AJ67"/>
    <mergeCell ref="AA66:AB66"/>
    <mergeCell ref="AC66:AD66"/>
    <mergeCell ref="AE66:AF66"/>
    <mergeCell ref="AN64:AO64"/>
    <mergeCell ref="B65:F65"/>
    <mergeCell ref="K65:N65"/>
    <mergeCell ref="W65:X65"/>
    <mergeCell ref="Y65:Z65"/>
    <mergeCell ref="AG64:AH64"/>
    <mergeCell ref="AI64:AJ64"/>
    <mergeCell ref="AL64:AM64"/>
    <mergeCell ref="AC65:AD65"/>
    <mergeCell ref="W64:X64"/>
    <mergeCell ref="AI61:AJ61"/>
    <mergeCell ref="AL61:AM61"/>
    <mergeCell ref="Y63:Z63"/>
    <mergeCell ref="AA63:AB63"/>
    <mergeCell ref="AC63:AD63"/>
    <mergeCell ref="AE63:AF63"/>
    <mergeCell ref="AG63:AH63"/>
    <mergeCell ref="AN63:AO63"/>
    <mergeCell ref="AI63:AJ63"/>
    <mergeCell ref="B63:F63"/>
    <mergeCell ref="G63:J63"/>
    <mergeCell ref="K63:N63"/>
    <mergeCell ref="O63:R63"/>
    <mergeCell ref="S63:V63"/>
    <mergeCell ref="W63:X63"/>
    <mergeCell ref="AL63:AM63"/>
    <mergeCell ref="B61:F61"/>
    <mergeCell ref="AC61:AD61"/>
    <mergeCell ref="AC60:AD60"/>
    <mergeCell ref="AL60:AM60"/>
    <mergeCell ref="AN60:AO60"/>
    <mergeCell ref="AE60:AF60"/>
    <mergeCell ref="AG60:AH60"/>
    <mergeCell ref="AN61:AO61"/>
    <mergeCell ref="AE61:AF61"/>
    <mergeCell ref="AG61:AH61"/>
    <mergeCell ref="AC59:AD59"/>
    <mergeCell ref="AE59:AF59"/>
    <mergeCell ref="AG59:AH59"/>
    <mergeCell ref="AI59:AJ59"/>
    <mergeCell ref="AL59:AM59"/>
    <mergeCell ref="AN59:AO59"/>
    <mergeCell ref="W59:X59"/>
    <mergeCell ref="B60:F60"/>
    <mergeCell ref="O60:R60"/>
    <mergeCell ref="W60:X60"/>
    <mergeCell ref="Y60:Z60"/>
    <mergeCell ref="AA60:AB60"/>
    <mergeCell ref="Y59:Z59"/>
    <mergeCell ref="AA59:AB59"/>
    <mergeCell ref="AE58:AF58"/>
    <mergeCell ref="AI60:AJ60"/>
    <mergeCell ref="B57:F57"/>
    <mergeCell ref="G57:J57"/>
    <mergeCell ref="S61:V61"/>
    <mergeCell ref="W61:X61"/>
    <mergeCell ref="Y61:Z61"/>
    <mergeCell ref="AA61:AB61"/>
    <mergeCell ref="B59:F59"/>
    <mergeCell ref="K59:N59"/>
    <mergeCell ref="AC58:AD58"/>
    <mergeCell ref="AL58:AM58"/>
    <mergeCell ref="AN58:AO58"/>
    <mergeCell ref="W57:X57"/>
    <mergeCell ref="Y57:Z57"/>
    <mergeCell ref="AA57:AB57"/>
    <mergeCell ref="AC57:AD57"/>
    <mergeCell ref="AE57:AF57"/>
    <mergeCell ref="AL57:AM57"/>
    <mergeCell ref="AN57:AO57"/>
    <mergeCell ref="AG57:AH57"/>
    <mergeCell ref="AE55:AF55"/>
    <mergeCell ref="AG55:AH55"/>
    <mergeCell ref="B58:F58"/>
    <mergeCell ref="G58:J58"/>
    <mergeCell ref="W58:X58"/>
    <mergeCell ref="Y58:Z58"/>
    <mergeCell ref="AA58:AB58"/>
    <mergeCell ref="W55:X55"/>
    <mergeCell ref="Y55:Z55"/>
    <mergeCell ref="AI58:AJ58"/>
    <mergeCell ref="AL55:AM55"/>
    <mergeCell ref="AN55:AO55"/>
    <mergeCell ref="AC54:AD54"/>
    <mergeCell ref="AE54:AF54"/>
    <mergeCell ref="AG54:AH54"/>
    <mergeCell ref="AI54:AJ54"/>
    <mergeCell ref="AL54:AM54"/>
    <mergeCell ref="AN54:AO54"/>
    <mergeCell ref="AG58:AH58"/>
    <mergeCell ref="B53:F53"/>
    <mergeCell ref="AA55:AB55"/>
    <mergeCell ref="AC55:AD55"/>
    <mergeCell ref="AI57:AJ57"/>
    <mergeCell ref="AI55:AJ55"/>
    <mergeCell ref="B52:F52"/>
    <mergeCell ref="G52:J52"/>
    <mergeCell ref="W52:X52"/>
    <mergeCell ref="Y52:Z52"/>
    <mergeCell ref="AA52:AB52"/>
    <mergeCell ref="B55:F55"/>
    <mergeCell ref="K57:N57"/>
    <mergeCell ref="O57:R57"/>
    <mergeCell ref="S57:V57"/>
    <mergeCell ref="B54:F54"/>
    <mergeCell ref="O54:R54"/>
    <mergeCell ref="S55:V55"/>
    <mergeCell ref="K53:N53"/>
    <mergeCell ref="W53:X53"/>
    <mergeCell ref="AL53:AM53"/>
    <mergeCell ref="AG53:AH53"/>
    <mergeCell ref="W54:X54"/>
    <mergeCell ref="Y54:Z54"/>
    <mergeCell ref="AA53:AB53"/>
    <mergeCell ref="AA54:AB54"/>
    <mergeCell ref="Y53:Z53"/>
    <mergeCell ref="AN53:AO53"/>
    <mergeCell ref="AC52:AD52"/>
    <mergeCell ref="AE52:AF52"/>
    <mergeCell ref="AG52:AH52"/>
    <mergeCell ref="AI52:AJ52"/>
    <mergeCell ref="AL52:AM52"/>
    <mergeCell ref="AN52:AO52"/>
    <mergeCell ref="AC53:AD53"/>
    <mergeCell ref="AE53:AF53"/>
    <mergeCell ref="AI53:AJ53"/>
    <mergeCell ref="AL51:AM51"/>
    <mergeCell ref="AN51:AO51"/>
    <mergeCell ref="AC49:AD49"/>
    <mergeCell ref="AE49:AF49"/>
    <mergeCell ref="AG49:AH49"/>
    <mergeCell ref="AI49:AJ49"/>
    <mergeCell ref="AL49:AM49"/>
    <mergeCell ref="Y51:Z51"/>
    <mergeCell ref="AA51:AB51"/>
    <mergeCell ref="AC51:AD51"/>
    <mergeCell ref="AE51:AF51"/>
    <mergeCell ref="AG51:AH51"/>
    <mergeCell ref="AI51:AJ51"/>
    <mergeCell ref="B51:F51"/>
    <mergeCell ref="G51:J51"/>
    <mergeCell ref="K51:N51"/>
    <mergeCell ref="O51:R51"/>
    <mergeCell ref="S51:V51"/>
    <mergeCell ref="W51:X51"/>
    <mergeCell ref="AA47:AB47"/>
    <mergeCell ref="AN49:AO49"/>
    <mergeCell ref="B49:F49"/>
    <mergeCell ref="S49:V49"/>
    <mergeCell ref="W49:X49"/>
    <mergeCell ref="Y49:Z49"/>
    <mergeCell ref="AL48:AM48"/>
    <mergeCell ref="AN48:AO48"/>
    <mergeCell ref="AC47:AD47"/>
    <mergeCell ref="AE47:AF47"/>
    <mergeCell ref="AG47:AH47"/>
    <mergeCell ref="AI47:AJ47"/>
    <mergeCell ref="AL47:AM47"/>
    <mergeCell ref="AN47:AO47"/>
    <mergeCell ref="B48:F48"/>
    <mergeCell ref="O48:R48"/>
    <mergeCell ref="W48:X48"/>
    <mergeCell ref="Y48:Z48"/>
    <mergeCell ref="AA48:AB48"/>
    <mergeCell ref="AC48:AD48"/>
    <mergeCell ref="AE48:AF48"/>
    <mergeCell ref="AG48:AH48"/>
    <mergeCell ref="AI48:AJ48"/>
    <mergeCell ref="B45:F45"/>
    <mergeCell ref="G45:J45"/>
    <mergeCell ref="K45:N45"/>
    <mergeCell ref="O45:R45"/>
    <mergeCell ref="S45:V45"/>
    <mergeCell ref="AG46:AH46"/>
    <mergeCell ref="AI46:AJ46"/>
    <mergeCell ref="AA49:AB49"/>
    <mergeCell ref="B47:F47"/>
    <mergeCell ref="K47:N47"/>
    <mergeCell ref="W47:X47"/>
    <mergeCell ref="Y47:Z47"/>
    <mergeCell ref="AL46:AM46"/>
    <mergeCell ref="B46:F46"/>
    <mergeCell ref="G46:J46"/>
    <mergeCell ref="AC46:AD46"/>
    <mergeCell ref="AE46:AF46"/>
    <mergeCell ref="AN46:AO46"/>
    <mergeCell ref="W45:X45"/>
    <mergeCell ref="Y45:Z45"/>
    <mergeCell ref="AA45:AB45"/>
    <mergeCell ref="AC45:AD45"/>
    <mergeCell ref="AE45:AF45"/>
    <mergeCell ref="AN45:AO45"/>
    <mergeCell ref="W46:X46"/>
    <mergeCell ref="Y46:Z46"/>
    <mergeCell ref="AA46:AB46"/>
    <mergeCell ref="AA42:AB42"/>
    <mergeCell ref="AG45:AH45"/>
    <mergeCell ref="AI45:AJ45"/>
    <mergeCell ref="AL45:AM45"/>
    <mergeCell ref="AA43:AB43"/>
    <mergeCell ref="AC43:AD43"/>
    <mergeCell ref="AL43:AM43"/>
    <mergeCell ref="AN43:AO43"/>
    <mergeCell ref="AC42:AD42"/>
    <mergeCell ref="AE42:AF42"/>
    <mergeCell ref="AG42:AH42"/>
    <mergeCell ref="AI42:AJ42"/>
    <mergeCell ref="AL42:AM42"/>
    <mergeCell ref="AN42:AO42"/>
    <mergeCell ref="AE43:AF43"/>
    <mergeCell ref="AG43:AH43"/>
    <mergeCell ref="W42:X42"/>
    <mergeCell ref="Y42:Z42"/>
    <mergeCell ref="B43:F43"/>
    <mergeCell ref="S43:V43"/>
    <mergeCell ref="W43:X43"/>
    <mergeCell ref="Y43:Z43"/>
    <mergeCell ref="AE41:AF41"/>
    <mergeCell ref="AG41:AH41"/>
    <mergeCell ref="AI43:AJ43"/>
    <mergeCell ref="B40:F40"/>
    <mergeCell ref="G40:J40"/>
    <mergeCell ref="W40:X40"/>
    <mergeCell ref="Y40:Z40"/>
    <mergeCell ref="AA40:AB40"/>
    <mergeCell ref="B42:F42"/>
    <mergeCell ref="O42:R42"/>
    <mergeCell ref="AC40:AD40"/>
    <mergeCell ref="AE40:AF40"/>
    <mergeCell ref="AG40:AH40"/>
    <mergeCell ref="AI40:AJ40"/>
    <mergeCell ref="AL40:AM40"/>
    <mergeCell ref="AN40:AO40"/>
    <mergeCell ref="B41:F41"/>
    <mergeCell ref="K41:N41"/>
    <mergeCell ref="W41:X41"/>
    <mergeCell ref="Y41:Z41"/>
    <mergeCell ref="AA41:AB41"/>
    <mergeCell ref="AC41:AD41"/>
    <mergeCell ref="AI41:AJ41"/>
    <mergeCell ref="AL39:AM39"/>
    <mergeCell ref="AN39:AO39"/>
    <mergeCell ref="AC37:AD37"/>
    <mergeCell ref="AE37:AF37"/>
    <mergeCell ref="AG37:AH37"/>
    <mergeCell ref="AI37:AJ37"/>
    <mergeCell ref="AL37:AM37"/>
    <mergeCell ref="AL41:AM41"/>
    <mergeCell ref="AN41:AO41"/>
    <mergeCell ref="Y39:Z39"/>
    <mergeCell ref="AA39:AB39"/>
    <mergeCell ref="AC39:AD39"/>
    <mergeCell ref="AE39:AF39"/>
    <mergeCell ref="AG39:AH39"/>
    <mergeCell ref="AI39:AJ39"/>
    <mergeCell ref="B39:F39"/>
    <mergeCell ref="G39:J39"/>
    <mergeCell ref="K39:N39"/>
    <mergeCell ref="O39:R39"/>
    <mergeCell ref="S39:V39"/>
    <mergeCell ref="W39:X39"/>
    <mergeCell ref="AA35:AB35"/>
    <mergeCell ref="AN37:AO37"/>
    <mergeCell ref="B37:F37"/>
    <mergeCell ref="S37:V37"/>
    <mergeCell ref="W37:X37"/>
    <mergeCell ref="Y37:Z37"/>
    <mergeCell ref="AL36:AM36"/>
    <mergeCell ref="AN36:AO36"/>
    <mergeCell ref="AC35:AD35"/>
    <mergeCell ref="AE35:AF35"/>
    <mergeCell ref="AG35:AH35"/>
    <mergeCell ref="AI35:AJ35"/>
    <mergeCell ref="AL35:AM35"/>
    <mergeCell ref="AN35:AO35"/>
    <mergeCell ref="B36:F36"/>
    <mergeCell ref="O36:R36"/>
    <mergeCell ref="W36:X36"/>
    <mergeCell ref="Y36:Z36"/>
    <mergeCell ref="AA36:AB36"/>
    <mergeCell ref="AC36:AD36"/>
    <mergeCell ref="AE36:AF36"/>
    <mergeCell ref="AG36:AH36"/>
    <mergeCell ref="AI36:AJ36"/>
    <mergeCell ref="B33:F33"/>
    <mergeCell ref="G33:J33"/>
    <mergeCell ref="K33:N33"/>
    <mergeCell ref="O33:R33"/>
    <mergeCell ref="S33:V33"/>
    <mergeCell ref="AG34:AH34"/>
    <mergeCell ref="AI34:AJ34"/>
    <mergeCell ref="AA37:AB37"/>
    <mergeCell ref="B35:F35"/>
    <mergeCell ref="K35:N35"/>
    <mergeCell ref="W35:X35"/>
    <mergeCell ref="Y35:Z35"/>
    <mergeCell ref="AL34:AM34"/>
    <mergeCell ref="B34:F34"/>
    <mergeCell ref="G34:J34"/>
    <mergeCell ref="AC34:AD34"/>
    <mergeCell ref="AE34:AF34"/>
    <mergeCell ref="AN34:AO34"/>
    <mergeCell ref="W33:X33"/>
    <mergeCell ref="Y33:Z33"/>
    <mergeCell ref="AA33:AB33"/>
    <mergeCell ref="AC33:AD33"/>
    <mergeCell ref="AE33:AF33"/>
    <mergeCell ref="AN33:AO33"/>
    <mergeCell ref="W34:X34"/>
    <mergeCell ref="Y34:Z34"/>
    <mergeCell ref="AA34:AB34"/>
    <mergeCell ref="AA30:AB30"/>
    <mergeCell ref="AG33:AH33"/>
    <mergeCell ref="AI33:AJ33"/>
    <mergeCell ref="AL33:AM33"/>
    <mergeCell ref="AA31:AB31"/>
    <mergeCell ref="AC31:AD31"/>
    <mergeCell ref="AL31:AM31"/>
    <mergeCell ref="AN31:AO31"/>
    <mergeCell ref="AC30:AD30"/>
    <mergeCell ref="AE30:AF30"/>
    <mergeCell ref="AG30:AH30"/>
    <mergeCell ref="AI30:AJ30"/>
    <mergeCell ref="AL30:AM30"/>
    <mergeCell ref="AN30:AO30"/>
    <mergeCell ref="AE31:AF31"/>
    <mergeCell ref="AG31:AH31"/>
    <mergeCell ref="W30:X30"/>
    <mergeCell ref="Y30:Z30"/>
    <mergeCell ref="B31:F31"/>
    <mergeCell ref="S31:V31"/>
    <mergeCell ref="W31:X31"/>
    <mergeCell ref="Y31:Z31"/>
    <mergeCell ref="AE29:AF29"/>
    <mergeCell ref="AG29:AH29"/>
    <mergeCell ref="AI31:AJ31"/>
    <mergeCell ref="B28:F28"/>
    <mergeCell ref="G28:J28"/>
    <mergeCell ref="W28:X28"/>
    <mergeCell ref="Y28:Z28"/>
    <mergeCell ref="AA28:AB28"/>
    <mergeCell ref="B30:F30"/>
    <mergeCell ref="O30:R30"/>
    <mergeCell ref="AC28:AD28"/>
    <mergeCell ref="AE28:AF28"/>
    <mergeCell ref="AG28:AH28"/>
    <mergeCell ref="AI28:AJ28"/>
    <mergeCell ref="AL28:AM28"/>
    <mergeCell ref="AN28:AO28"/>
    <mergeCell ref="B29:F29"/>
    <mergeCell ref="K29:N29"/>
    <mergeCell ref="W29:X29"/>
    <mergeCell ref="Y29:Z29"/>
    <mergeCell ref="AA29:AB29"/>
    <mergeCell ref="AC29:AD29"/>
    <mergeCell ref="AI29:AJ29"/>
    <mergeCell ref="AL27:AM27"/>
    <mergeCell ref="AN27:AO27"/>
    <mergeCell ref="AC25:AD25"/>
    <mergeCell ref="AE25:AF25"/>
    <mergeCell ref="AG25:AH25"/>
    <mergeCell ref="AI25:AJ25"/>
    <mergeCell ref="AL25:AM25"/>
    <mergeCell ref="AL29:AM29"/>
    <mergeCell ref="AN29:AO29"/>
    <mergeCell ref="Y27:Z27"/>
    <mergeCell ref="AA27:AB27"/>
    <mergeCell ref="AC27:AD27"/>
    <mergeCell ref="AE27:AF27"/>
    <mergeCell ref="AG27:AH27"/>
    <mergeCell ref="AI27:AJ27"/>
    <mergeCell ref="B27:F27"/>
    <mergeCell ref="G27:J27"/>
    <mergeCell ref="K27:N27"/>
    <mergeCell ref="O27:R27"/>
    <mergeCell ref="S27:V27"/>
    <mergeCell ref="W27:X27"/>
    <mergeCell ref="AA23:AB23"/>
    <mergeCell ref="AN25:AO25"/>
    <mergeCell ref="B25:F25"/>
    <mergeCell ref="S25:V25"/>
    <mergeCell ref="W25:X25"/>
    <mergeCell ref="Y25:Z25"/>
    <mergeCell ref="AL24:AM24"/>
    <mergeCell ref="AN24:AO24"/>
    <mergeCell ref="AC23:AD23"/>
    <mergeCell ref="AE23:AF23"/>
    <mergeCell ref="AG23:AH23"/>
    <mergeCell ref="AI23:AJ23"/>
    <mergeCell ref="AL23:AM23"/>
    <mergeCell ref="AN23:AO23"/>
    <mergeCell ref="B24:F24"/>
    <mergeCell ref="O24:R24"/>
    <mergeCell ref="W24:X24"/>
    <mergeCell ref="Y24:Z24"/>
    <mergeCell ref="AA24:AB24"/>
    <mergeCell ref="AC24:AD24"/>
    <mergeCell ref="AE24:AF24"/>
    <mergeCell ref="AG24:AH24"/>
    <mergeCell ref="AI24:AJ24"/>
    <mergeCell ref="B21:F21"/>
    <mergeCell ref="G21:J21"/>
    <mergeCell ref="K21:N21"/>
    <mergeCell ref="O21:R21"/>
    <mergeCell ref="S21:V21"/>
    <mergeCell ref="AG22:AH22"/>
    <mergeCell ref="AI22:AJ22"/>
    <mergeCell ref="AA25:AB25"/>
    <mergeCell ref="B23:F23"/>
    <mergeCell ref="K23:N23"/>
    <mergeCell ref="W23:X23"/>
    <mergeCell ref="Y23:Z23"/>
    <mergeCell ref="AL22:AM22"/>
    <mergeCell ref="B22:F22"/>
    <mergeCell ref="G22:J22"/>
    <mergeCell ref="AC22:AD22"/>
    <mergeCell ref="AE22:AF22"/>
    <mergeCell ref="AN22:AO22"/>
    <mergeCell ref="W21:X21"/>
    <mergeCell ref="Y21:Z21"/>
    <mergeCell ref="AA21:AB21"/>
    <mergeCell ref="AC21:AD21"/>
    <mergeCell ref="AE21:AF21"/>
    <mergeCell ref="AN21:AO21"/>
    <mergeCell ref="W22:X22"/>
    <mergeCell ref="Y22:Z22"/>
    <mergeCell ref="AA22:AB22"/>
    <mergeCell ref="AA18:AB18"/>
    <mergeCell ref="AG21:AH21"/>
    <mergeCell ref="AI21:AJ21"/>
    <mergeCell ref="AL21:AM21"/>
    <mergeCell ref="AA19:AB19"/>
    <mergeCell ref="AC19:AD19"/>
    <mergeCell ref="AL19:AM19"/>
    <mergeCell ref="AN19:AO19"/>
    <mergeCell ref="AC18:AD18"/>
    <mergeCell ref="AE18:AF18"/>
    <mergeCell ref="AG18:AH18"/>
    <mergeCell ref="AI18:AJ18"/>
    <mergeCell ref="AL18:AM18"/>
    <mergeCell ref="AN18:AO18"/>
    <mergeCell ref="AE19:AF19"/>
    <mergeCell ref="AG19:AH19"/>
    <mergeCell ref="W18:X18"/>
    <mergeCell ref="Y18:Z18"/>
    <mergeCell ref="B19:F19"/>
    <mergeCell ref="S19:V19"/>
    <mergeCell ref="W19:X19"/>
    <mergeCell ref="Y19:Z19"/>
    <mergeCell ref="AE17:AF17"/>
    <mergeCell ref="AG17:AH17"/>
    <mergeCell ref="AI19:AJ19"/>
    <mergeCell ref="B16:F16"/>
    <mergeCell ref="G16:J16"/>
    <mergeCell ref="W16:X16"/>
    <mergeCell ref="Y16:Z16"/>
    <mergeCell ref="AA16:AB16"/>
    <mergeCell ref="B18:F18"/>
    <mergeCell ref="O18:R18"/>
    <mergeCell ref="AC16:AD16"/>
    <mergeCell ref="AE16:AF16"/>
    <mergeCell ref="AG16:AH16"/>
    <mergeCell ref="AI16:AJ16"/>
    <mergeCell ref="AL16:AM16"/>
    <mergeCell ref="AN16:AO16"/>
    <mergeCell ref="B17:F17"/>
    <mergeCell ref="K17:N17"/>
    <mergeCell ref="W17:X17"/>
    <mergeCell ref="Y17:Z17"/>
    <mergeCell ref="AA17:AB17"/>
    <mergeCell ref="AC17:AD17"/>
    <mergeCell ref="AI17:AJ17"/>
    <mergeCell ref="AL15:AM15"/>
    <mergeCell ref="AN15:AO15"/>
    <mergeCell ref="AC13:AD13"/>
    <mergeCell ref="AE13:AF13"/>
    <mergeCell ref="AG13:AH13"/>
    <mergeCell ref="AI13:AJ13"/>
    <mergeCell ref="AL13:AM13"/>
    <mergeCell ref="AL17:AM17"/>
    <mergeCell ref="AN17:AO17"/>
    <mergeCell ref="Y15:Z15"/>
    <mergeCell ref="AA15:AB15"/>
    <mergeCell ref="AC15:AD15"/>
    <mergeCell ref="AE15:AF15"/>
    <mergeCell ref="AG15:AH15"/>
    <mergeCell ref="AI15:AJ15"/>
    <mergeCell ref="B15:F15"/>
    <mergeCell ref="G15:J15"/>
    <mergeCell ref="K15:N15"/>
    <mergeCell ref="O15:R15"/>
    <mergeCell ref="S15:V15"/>
    <mergeCell ref="W15:X15"/>
    <mergeCell ref="B11:F11"/>
    <mergeCell ref="K11:N11"/>
    <mergeCell ref="W11:X11"/>
    <mergeCell ref="Y11:Z11"/>
    <mergeCell ref="AA11:AB11"/>
    <mergeCell ref="AN13:AO13"/>
    <mergeCell ref="B13:F13"/>
    <mergeCell ref="S13:V13"/>
    <mergeCell ref="W13:X13"/>
    <mergeCell ref="Y13:Z13"/>
    <mergeCell ref="AL12:AM12"/>
    <mergeCell ref="AN12:AO12"/>
    <mergeCell ref="AC11:AD11"/>
    <mergeCell ref="AE11:AF11"/>
    <mergeCell ref="AG11:AH11"/>
    <mergeCell ref="AI11:AJ11"/>
    <mergeCell ref="AL11:AM11"/>
    <mergeCell ref="AN11:AO11"/>
    <mergeCell ref="AE12:AF12"/>
    <mergeCell ref="AG12:AH12"/>
    <mergeCell ref="B12:F12"/>
    <mergeCell ref="O12:R12"/>
    <mergeCell ref="W12:X12"/>
    <mergeCell ref="Y12:Z12"/>
    <mergeCell ref="AA12:AB12"/>
    <mergeCell ref="AC12:AD12"/>
    <mergeCell ref="AI12:AJ12"/>
    <mergeCell ref="K9:N9"/>
    <mergeCell ref="O9:R9"/>
    <mergeCell ref="S9:V9"/>
    <mergeCell ref="W9:X9"/>
    <mergeCell ref="Y9:Z9"/>
    <mergeCell ref="AG10:AH10"/>
    <mergeCell ref="AI10:AJ10"/>
    <mergeCell ref="AA13:AB13"/>
    <mergeCell ref="AL10:AM10"/>
    <mergeCell ref="AN10:AO10"/>
    <mergeCell ref="AA9:AB9"/>
    <mergeCell ref="AC9:AD9"/>
    <mergeCell ref="AE9:AF9"/>
    <mergeCell ref="AG9:AH9"/>
    <mergeCell ref="AI9:AJ9"/>
    <mergeCell ref="AN9:AO9"/>
    <mergeCell ref="AE10:AF10"/>
    <mergeCell ref="AL6:AM6"/>
    <mergeCell ref="AL7:AM7"/>
    <mergeCell ref="AL9:AM9"/>
    <mergeCell ref="B10:F10"/>
    <mergeCell ref="G10:J10"/>
    <mergeCell ref="W10:X10"/>
    <mergeCell ref="Y10:Z10"/>
    <mergeCell ref="AA10:AB10"/>
    <mergeCell ref="AC10:AD10"/>
    <mergeCell ref="B9:F9"/>
    <mergeCell ref="B3:F3"/>
    <mergeCell ref="B4:F4"/>
    <mergeCell ref="AI6:AJ6"/>
    <mergeCell ref="AI7:AJ7"/>
    <mergeCell ref="AE4:AF4"/>
    <mergeCell ref="W3:X3"/>
    <mergeCell ref="AC3:AD3"/>
    <mergeCell ref="AC4:AD4"/>
    <mergeCell ref="AA4:AB4"/>
    <mergeCell ref="AI3:AJ3"/>
    <mergeCell ref="K3:N3"/>
    <mergeCell ref="O3:R3"/>
    <mergeCell ref="S3:V3"/>
    <mergeCell ref="G9:J9"/>
    <mergeCell ref="AL3:AM3"/>
    <mergeCell ref="AE3:AF3"/>
    <mergeCell ref="AG3:AH3"/>
    <mergeCell ref="AL4:AM4"/>
    <mergeCell ref="AL5:AM5"/>
    <mergeCell ref="AA5:AB5"/>
    <mergeCell ref="B7:F7"/>
    <mergeCell ref="W6:X6"/>
    <mergeCell ref="S7:V7"/>
    <mergeCell ref="W7:X7"/>
    <mergeCell ref="Y3:Z3"/>
    <mergeCell ref="AA3:AB3"/>
    <mergeCell ref="W4:X4"/>
    <mergeCell ref="Y4:Z4"/>
    <mergeCell ref="G3:J3"/>
    <mergeCell ref="G4:J4"/>
    <mergeCell ref="AC5:AD5"/>
    <mergeCell ref="AC6:AD6"/>
    <mergeCell ref="B5:F5"/>
    <mergeCell ref="B6:F6"/>
    <mergeCell ref="K5:N5"/>
    <mergeCell ref="O6:R6"/>
    <mergeCell ref="W5:X5"/>
    <mergeCell ref="Y5:Z5"/>
    <mergeCell ref="Y6:Z6"/>
    <mergeCell ref="AI4:AJ4"/>
    <mergeCell ref="AI5:AJ5"/>
    <mergeCell ref="AG4:AH4"/>
    <mergeCell ref="AE7:AF7"/>
    <mergeCell ref="AG7:AH7"/>
    <mergeCell ref="AG5:AH5"/>
    <mergeCell ref="AE6:AF6"/>
    <mergeCell ref="AG6:AH6"/>
    <mergeCell ref="Y7:Z7"/>
    <mergeCell ref="AA7:AB7"/>
    <mergeCell ref="AN3:AO3"/>
    <mergeCell ref="AN4:AO4"/>
    <mergeCell ref="AN5:AO5"/>
    <mergeCell ref="AN6:AO6"/>
    <mergeCell ref="AN7:AO7"/>
    <mergeCell ref="AC7:AD7"/>
    <mergeCell ref="AA6:AB6"/>
    <mergeCell ref="AE5:A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　伸良</dc:creator>
  <cp:keywords/>
  <dc:description/>
  <cp:lastModifiedBy>Owner</cp:lastModifiedBy>
  <dcterms:created xsi:type="dcterms:W3CDTF">2011-08-01T11:15:22Z</dcterms:created>
  <dcterms:modified xsi:type="dcterms:W3CDTF">2017-08-11T07:47:24Z</dcterms:modified>
  <cp:category/>
  <cp:version/>
  <cp:contentType/>
  <cp:contentStatus/>
</cp:coreProperties>
</file>